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7485" windowHeight="38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financiranja'!$2:$3</definedName>
    <definedName name="_xlnm.Print_Titles" localSheetId="2">'rashodi-opći dio'!$2:$2</definedName>
    <definedName name="_xlnm.Print_Area" localSheetId="0">'bilanca'!$A$3:$H$25</definedName>
    <definedName name="_xlnm.Print_Area" localSheetId="4">'posebni dio'!$A$1:$E$122</definedName>
    <definedName name="_xlnm.Print_Area" localSheetId="1">'prihodi'!$A$1:$H$64</definedName>
    <definedName name="_xlnm.Print_Area" localSheetId="3">'račun financiranja'!$A$1:$H$20</definedName>
    <definedName name="_xlnm.Print_Area" localSheetId="2">'rashodi-opći dio'!$A$1:$H$56</definedName>
  </definedNames>
  <calcPr fullCalcOnLoad="1"/>
</workbook>
</file>

<file path=xl/sharedStrings.xml><?xml version="1.0" encoding="utf-8"?>
<sst xmlns="http://schemas.openxmlformats.org/spreadsheetml/2006/main" count="309" uniqueCount="150">
  <si>
    <t>Uređaji, strojevi i oprema za ostale namjene</t>
  </si>
  <si>
    <t>Ulaganja u računalne programe</t>
  </si>
  <si>
    <t xml:space="preserve">       PLAN PRIHODA I RASHODA FONDA ZA RAZVOJ I ZAPOŠLJAVANJE ZA 2002. GODINU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</si>
  <si>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</si>
  <si>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</si>
  <si>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</si>
  <si>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</si>
  <si>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</si>
  <si>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</si>
  <si>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</si>
  <si>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</si>
  <si>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</si>
  <si>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</si>
  <si>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</si>
  <si>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</si>
  <si>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</si>
  <si>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</si>
  <si>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</si>
  <si>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</si>
  <si>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</si>
  <si>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</si>
  <si>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</si>
  <si>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</si>
  <si>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</si>
  <si>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</si>
  <si>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</si>
  <si>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Nematerijalna proizvedena imovina</t>
  </si>
  <si>
    <t>PRIMICI OD FINANCIJSKE IMOVINE I ZADUŽIVANJA</t>
  </si>
  <si>
    <t>Primici od prodaje dionica i udjela u glavnici</t>
  </si>
  <si>
    <t>Dionice i udjeli u glavnici trgovačkih društava u javnom sektoru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</si>
  <si>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</si>
  <si>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</si>
  <si>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</si>
  <si>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</si>
  <si>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</si>
  <si>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</si>
  <si>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</si>
  <si>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</si>
  <si>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</si>
  <si>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</si>
  <si>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</si>
  <si>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</si>
  <si>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Naziv prihoda</t>
  </si>
  <si>
    <t>B. RAČUN FINANCIRANJA</t>
  </si>
  <si>
    <t>Prihodi od nefinancijske imovine</t>
  </si>
  <si>
    <t>Prihodi od zakupa i iznajmljivanja imovine</t>
  </si>
  <si>
    <t>Prihodi po posebnim propisima</t>
  </si>
  <si>
    <t>Ostali nespomenuti prihodi</t>
  </si>
  <si>
    <t>Prihodi od prodaje neproizvedene imovine</t>
  </si>
  <si>
    <t>Zemljište</t>
  </si>
  <si>
    <t>Prihodi od prodaje materijalne imovine-prirodnih bogatstava</t>
  </si>
  <si>
    <t>Prihodi od prodaje građevinskih objekata</t>
  </si>
  <si>
    <t>Poslovni objekti</t>
  </si>
  <si>
    <t>Prihodi od prodaje proizvedene dugotrajne imovine</t>
  </si>
  <si>
    <t>Prihodi od prodaje postrojenja i opreme</t>
  </si>
  <si>
    <t>Oprema za održavanje i zaštitu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</si>
  <si>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</si>
  <si>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</si>
  <si>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</si>
  <si>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</si>
  <si>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</si>
  <si>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</si>
  <si>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</si>
  <si>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</si>
  <si>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</si>
  <si>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</si>
  <si>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</si>
  <si>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</si>
  <si>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</si>
  <si>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</si>
  <si>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</si>
  <si>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</si>
  <si>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</si>
  <si>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</si>
  <si>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Primici od prodaje dionica i udjela u glavnici trgovačkih društava u javnom sektoru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</si>
  <si>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</si>
  <si>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</si>
  <si>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</si>
  <si>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</si>
  <si>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</si>
  <si>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</si>
  <si>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</si>
  <si>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Šifra</t>
  </si>
  <si>
    <t>Naziv</t>
  </si>
  <si>
    <t>K2000</t>
  </si>
  <si>
    <t>K2001</t>
  </si>
  <si>
    <t>A1002</t>
  </si>
  <si>
    <t>K2003</t>
  </si>
  <si>
    <t>A1003</t>
  </si>
  <si>
    <t>I. OPĆI DIO</t>
  </si>
  <si>
    <t>II. POSEBNI DIO</t>
  </si>
  <si>
    <t>DRŽAVNA AGENCIJA ZA OSIGURANJE 
ŠTEDNIH ULOGA I SANACIJU BANAKA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</si>
  <si>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</si>
  <si>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</si>
  <si>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</si>
  <si>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</si>
  <si>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</si>
  <si>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</si>
  <si>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PRIHODI OD PRODAJE NEFINANCIJSKE IMOVINE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</si>
  <si>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</si>
  <si>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</si>
  <si>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</si>
  <si>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</si>
  <si>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</si>
  <si>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OSTALA DJELATNOST AGENCIJE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</si>
  <si>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</si>
  <si>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</si>
  <si>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</si>
  <si>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</si>
  <si>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</si>
  <si>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 xml:space="preserve">Primici od prodaje dionica i udjela u glavnici </t>
  </si>
  <si>
    <t>FOND OSIGURANJA DEPOZITA</t>
  </si>
  <si>
    <t>Ostali rashodi</t>
  </si>
  <si>
    <t>Prihodi od zateznih kamata</t>
  </si>
  <si>
    <t>Ujetnička djela</t>
  </si>
  <si>
    <t xml:space="preserve">Prihodi od naplate potraživanja iz stečajne mase banaka i štedionica, likvidacije... </t>
  </si>
  <si>
    <t>Dionice i udjeli u glavnici banaka i ostalih financijskih institucija</t>
  </si>
  <si>
    <t>Izdaci za dionice i udjele u glavnici</t>
  </si>
  <si>
    <t>Izdaci za vrijednosne papire</t>
  </si>
  <si>
    <t>Usluge tekućeg i investicijskog održavanja</t>
  </si>
  <si>
    <t>Premije osiguranja</t>
  </si>
  <si>
    <t>Prihodi od prodaje prijevoznih sredstava</t>
  </si>
  <si>
    <t>Zdravstvene i veterinarske usluge</t>
  </si>
  <si>
    <t>Tekuće donacije u novcu</t>
  </si>
  <si>
    <t>Tekuće donacije</t>
  </si>
  <si>
    <t>Usluge promidžbe i informiranja</t>
  </si>
  <si>
    <t>Ostali prihodi od financijske imovine (Dopunski kapital)</t>
  </si>
  <si>
    <t xml:space="preserve">Doprinosi za obvezno zdravstveno osiguranje </t>
  </si>
  <si>
    <t>Doprinosi za obvezno osiguranja u slučaju nezaposlenosti</t>
  </si>
  <si>
    <t>Pristojbe i naknade</t>
  </si>
  <si>
    <t>Članarine</t>
  </si>
  <si>
    <t>Prihodi od kamata na dane zajmove trgovačkim društvima u javnom sektoru</t>
  </si>
  <si>
    <t>Prihodi od upravnih i administrativnih pristojbi, pristojbi po posebnim propisima i naknada</t>
  </si>
  <si>
    <t>Prihodi od prodaje knjiga, umjetničkih djela i ostalih izložbenih vrijednosti</t>
  </si>
  <si>
    <t>INFORMATIZACIJA</t>
  </si>
  <si>
    <t>Ostali nespomenuti rashodi poslovanja (AUDIO 3%)</t>
  </si>
  <si>
    <t>Prihodi od prodaje proizvoda i robe te pruženih usluga i prihodi od donacija</t>
  </si>
  <si>
    <t>Prihodi od prodaje proizvoda i robe te pruženih usluga</t>
  </si>
  <si>
    <t>Prihodi od pruženih usluga</t>
  </si>
  <si>
    <t>Povećanje/
smanjenje</t>
  </si>
  <si>
    <t>Novi plan            za 2012.</t>
  </si>
  <si>
    <t>Plan                        
za 2012.</t>
  </si>
  <si>
    <t>Ostali prihodi od financijske imovine (Premije osigur. depozita)</t>
  </si>
  <si>
    <t>Novi plan 
za 2012.</t>
  </si>
  <si>
    <t>04</t>
  </si>
  <si>
    <t>Plaće (Bruto)</t>
  </si>
  <si>
    <t xml:space="preserve">Doprinosi za obvezno osiguranje u slučaju nezaposlenosti </t>
  </si>
  <si>
    <t>Negativne tečajne raz. i razlike zbog primjene valutne klauz.</t>
  </si>
  <si>
    <t>Negativne tečajne razlike i razl. zbog primj. valutne klauzule</t>
  </si>
  <si>
    <t xml:space="preserve">IZMJENE I DOPUNE FINANCIJSKOG PLANA DRŽAVNE AGENCIJE ZA OSIGURANJE ŠTEDNIH ULOGA I SANACIJU BANAKA ZA 2012. I PROJEKCIJE ZA 2013. I 2014. GODINU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</si>
</sst>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[$-41A]d\.\ mmmm\ yyyy\."/>
    <numFmt numFmtId="182" formatCode="0.000000"/>
  </numFmts>
  <fonts count="4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0"/>
      <name val="Times New Roman"/>
      <family val="1"/>
    </font>
    <font>
      <b/>
      <sz val="10"/>
      <color indexed="8"/>
      <name val="MS Sans Serif"/>
      <family val="0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MS Sans Serif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9.8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0" fillId="4" borderId="7" applyNumberFormat="0" applyFont="0" applyAlignment="0" applyProtection="0"/>
    <xf numFmtId="0" fontId="23" fillId="0" borderId="0">
      <alignment/>
      <protection/>
    </xf>
    <xf numFmtId="0" fontId="38" fillId="16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1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 quotePrefix="1">
      <alignment horizontal="left" wrapText="1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quotePrefix="1">
      <alignment horizontal="left" vertical="center" wrapText="1"/>
    </xf>
    <xf numFmtId="0" fontId="7" fillId="0" borderId="11" xfId="0" applyFont="1" applyBorder="1" applyAlignment="1" quotePrefix="1">
      <alignment horizontal="left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applyProtection="1" quotePrefix="1">
      <alignment horizontal="left" vertical="center"/>
      <protection/>
    </xf>
    <xf numFmtId="0" fontId="7" fillId="0" borderId="11" xfId="0" applyFont="1" applyBorder="1" applyAlignment="1" quotePrefix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0" fontId="3" fillId="0" borderId="15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 wrapText="1"/>
    </xf>
    <xf numFmtId="3" fontId="19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172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3" fontId="22" fillId="0" borderId="0" xfId="0" applyNumberFormat="1" applyFont="1" applyBorder="1" applyAlignment="1">
      <alignment horizontal="right" vertical="center" wrapText="1"/>
    </xf>
    <xf numFmtId="0" fontId="17" fillId="0" borderId="0" xfId="53" applyFont="1" applyFill="1" applyBorder="1" applyAlignment="1">
      <alignment horizontal="left" wrapText="1"/>
      <protection/>
    </xf>
    <xf numFmtId="0" fontId="19" fillId="0" borderId="0" xfId="53" applyFont="1" applyFill="1" applyBorder="1" applyAlignment="1">
      <alignment horizontal="left" wrapText="1"/>
      <protection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vertical="center"/>
    </xf>
    <xf numFmtId="3" fontId="19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172" fontId="15" fillId="0" borderId="11" xfId="0" applyNumberFormat="1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 quotePrefix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 quotePrefix="1">
      <alignment horizontal="left" vertical="top"/>
    </xf>
    <xf numFmtId="0" fontId="5" fillId="0" borderId="0" xfId="0" applyFont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 wrapText="1"/>
    </xf>
    <xf numFmtId="0" fontId="2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 wrapText="1"/>
      <protection/>
    </xf>
    <xf numFmtId="0" fontId="7" fillId="0" borderId="13" xfId="0" applyFont="1" applyBorder="1" applyAlignment="1">
      <alignment horizontal="left" vertical="center"/>
    </xf>
    <xf numFmtId="172" fontId="8" fillId="0" borderId="0" xfId="0" applyNumberFormat="1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List7" xfId="53"/>
    <cellStyle name="Output" xfId="54"/>
    <cellStyle name="Percent" xfId="55"/>
    <cellStyle name="Followed Hyperlink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zoomScalePageLayoutView="0" workbookViewId="0" topLeftCell="A3">
      <selection activeCell="A5" sqref="A5:H5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34" customWidth="1"/>
    <col min="5" max="5" width="43.57421875" style="0" customWidth="1"/>
    <col min="6" max="8" width="12.7109375" style="0" customWidth="1"/>
  </cols>
  <sheetData>
    <row r="1" spans="1:5" ht="12.75" customHeight="1" hidden="1">
      <c r="A1" s="171" t="s">
        <v>2</v>
      </c>
      <c r="B1" s="172"/>
      <c r="C1" s="172"/>
      <c r="D1" s="172"/>
      <c r="E1" s="172"/>
    </row>
    <row r="2" spans="1:5" ht="27.75" customHeight="1" hidden="1">
      <c r="A2" s="172"/>
      <c r="B2" s="172"/>
      <c r="C2" s="172"/>
      <c r="D2" s="172"/>
      <c r="E2" s="172"/>
    </row>
    <row r="3" spans="1:8" ht="27.75" customHeight="1">
      <c r="A3" s="176" t="s">
        <v>149</v>
      </c>
      <c r="B3" s="177"/>
      <c r="C3" s="177"/>
      <c r="D3" s="177"/>
      <c r="E3" s="177"/>
      <c r="F3" s="177"/>
      <c r="G3" s="177"/>
      <c r="H3" s="177"/>
    </row>
    <row r="4" spans="1:8" ht="31.5" customHeight="1">
      <c r="A4" s="177"/>
      <c r="B4" s="177"/>
      <c r="C4" s="177"/>
      <c r="D4" s="177"/>
      <c r="E4" s="177"/>
      <c r="F4" s="177"/>
      <c r="G4" s="177"/>
      <c r="H4" s="177"/>
    </row>
    <row r="5" spans="1:8" s="46" customFormat="1" ht="27.75" customHeight="1">
      <c r="A5" s="170" t="s">
        <v>89</v>
      </c>
      <c r="B5" s="170"/>
      <c r="C5" s="170"/>
      <c r="D5" s="170"/>
      <c r="E5" s="170"/>
      <c r="F5" s="170"/>
      <c r="G5" s="170"/>
      <c r="H5" s="170"/>
    </row>
    <row r="6" spans="1:8" s="5" customFormat="1" ht="24" customHeight="1">
      <c r="A6" s="170" t="s">
        <v>8</v>
      </c>
      <c r="B6" s="170"/>
      <c r="C6" s="170"/>
      <c r="D6" s="170"/>
      <c r="E6" s="170"/>
      <c r="F6" s="170"/>
      <c r="G6" s="170"/>
      <c r="H6" s="170"/>
    </row>
    <row r="7" spans="1:5" s="5" customFormat="1" ht="18.75" customHeight="1">
      <c r="A7" s="45"/>
      <c r="B7" s="44"/>
      <c r="C7" s="44"/>
      <c r="D7" s="44"/>
      <c r="E7" s="44"/>
    </row>
    <row r="8" spans="1:8" s="5" customFormat="1" ht="27.75" customHeight="1">
      <c r="A8" s="47"/>
      <c r="B8" s="48"/>
      <c r="C8" s="48"/>
      <c r="D8" s="49"/>
      <c r="E8" s="50"/>
      <c r="F8" s="99" t="s">
        <v>141</v>
      </c>
      <c r="G8" s="99" t="s">
        <v>139</v>
      </c>
      <c r="H8" s="126" t="s">
        <v>143</v>
      </c>
    </row>
    <row r="9" spans="1:8" s="5" customFormat="1" ht="22.5" customHeight="1">
      <c r="A9" s="168" t="s">
        <v>34</v>
      </c>
      <c r="B9" s="169"/>
      <c r="C9" s="169"/>
      <c r="D9" s="169"/>
      <c r="E9" s="173"/>
      <c r="F9" s="107">
        <f>prihodi!F5+prihodi!F36</f>
        <v>564972600</v>
      </c>
      <c r="G9" s="107">
        <f>prihodi!G5+prihodi!G36</f>
        <v>14314500</v>
      </c>
      <c r="H9" s="107">
        <f>prihodi!H5+prihodi!H36</f>
        <v>579287100</v>
      </c>
    </row>
    <row r="10" spans="1:8" s="5" customFormat="1" ht="22.5" customHeight="1">
      <c r="A10" s="175" t="s">
        <v>31</v>
      </c>
      <c r="B10" s="173"/>
      <c r="C10" s="173"/>
      <c r="D10" s="173"/>
      <c r="E10" s="173"/>
      <c r="F10" s="107">
        <f>prihodi!F22+prihodi!F55</f>
        <v>1000000</v>
      </c>
      <c r="G10" s="107">
        <f>prihodi!G22+prihodi!G55</f>
        <v>-220000</v>
      </c>
      <c r="H10" s="107">
        <f>prihodi!H22+prihodi!H55</f>
        <v>780000</v>
      </c>
    </row>
    <row r="11" spans="1:8" s="5" customFormat="1" ht="22.5" customHeight="1">
      <c r="A11" s="168" t="s">
        <v>105</v>
      </c>
      <c r="B11" s="169"/>
      <c r="C11" s="169"/>
      <c r="D11" s="169"/>
      <c r="E11" s="174"/>
      <c r="F11" s="108">
        <f>'rashodi-opći dio'!F3</f>
        <v>82540500</v>
      </c>
      <c r="G11" s="108">
        <f>'rashodi-opći dio'!G3</f>
        <v>7184600</v>
      </c>
      <c r="H11" s="108">
        <f>'rashodi-opći dio'!H3</f>
        <v>89725100</v>
      </c>
    </row>
    <row r="12" spans="1:8" s="5" customFormat="1" ht="22.5" customHeight="1">
      <c r="A12" s="175" t="s">
        <v>32</v>
      </c>
      <c r="B12" s="173"/>
      <c r="C12" s="173"/>
      <c r="D12" s="173"/>
      <c r="E12" s="173"/>
      <c r="F12" s="108">
        <f>'rashodi-opći dio'!F48</f>
        <v>1111000</v>
      </c>
      <c r="G12" s="108">
        <f>'rashodi-opći dio'!G48</f>
        <v>-630000</v>
      </c>
      <c r="H12" s="108">
        <f>'rashodi-opći dio'!H48</f>
        <v>481000</v>
      </c>
    </row>
    <row r="13" spans="1:8" s="5" customFormat="1" ht="22.5" customHeight="1">
      <c r="A13" s="168" t="s">
        <v>33</v>
      </c>
      <c r="B13" s="169"/>
      <c r="C13" s="169"/>
      <c r="D13" s="169"/>
      <c r="E13" s="169"/>
      <c r="F13" s="108">
        <f>F9+F10-F11-F12</f>
        <v>482321100</v>
      </c>
      <c r="G13" s="108">
        <f>G9+G10-G11-G12</f>
        <v>7539900</v>
      </c>
      <c r="H13" s="108">
        <f>H9+H10-H11-H12</f>
        <v>489861000</v>
      </c>
    </row>
    <row r="14" spans="1:7" s="5" customFormat="1" ht="20.25" customHeight="1">
      <c r="A14" s="43"/>
      <c r="B14" s="44"/>
      <c r="C14" s="44"/>
      <c r="D14" s="44"/>
      <c r="E14" s="18"/>
      <c r="F14" s="6"/>
      <c r="G14" s="6"/>
    </row>
    <row r="15" spans="1:8" s="40" customFormat="1" ht="24" customHeight="1">
      <c r="A15" s="167" t="s">
        <v>43</v>
      </c>
      <c r="B15" s="167"/>
      <c r="C15" s="167"/>
      <c r="D15" s="167"/>
      <c r="E15" s="167"/>
      <c r="F15" s="167"/>
      <c r="G15" s="167"/>
      <c r="H15" s="167"/>
    </row>
    <row r="16" spans="1:5" s="40" customFormat="1" ht="18" customHeight="1">
      <c r="A16" s="41"/>
      <c r="B16" s="42"/>
      <c r="C16" s="42"/>
      <c r="D16" s="42"/>
      <c r="E16" s="42"/>
    </row>
    <row r="17" spans="1:8" s="40" customFormat="1" ht="27.75" customHeight="1">
      <c r="A17" s="47"/>
      <c r="B17" s="48"/>
      <c r="C17" s="48"/>
      <c r="D17" s="49"/>
      <c r="E17" s="50"/>
      <c r="F17" s="99" t="s">
        <v>141</v>
      </c>
      <c r="G17" s="99" t="s">
        <v>139</v>
      </c>
      <c r="H17" s="126" t="s">
        <v>143</v>
      </c>
    </row>
    <row r="18" spans="1:8" s="40" customFormat="1" ht="22.5" customHeight="1">
      <c r="A18" s="168" t="s">
        <v>27</v>
      </c>
      <c r="B18" s="169"/>
      <c r="C18" s="169"/>
      <c r="D18" s="169"/>
      <c r="E18" s="169"/>
      <c r="F18" s="107">
        <f>'račun financiranja'!F5+'račun financiranja'!F16</f>
        <v>68520330</v>
      </c>
      <c r="G18" s="107">
        <f>'račun financiranja'!G5+'račun financiranja'!G16</f>
        <v>-62726330</v>
      </c>
      <c r="H18" s="107">
        <f>'račun financiranja'!H5+'račun financiranja'!H16</f>
        <v>5794000</v>
      </c>
    </row>
    <row r="19" spans="1:8" s="40" customFormat="1" ht="22.5" customHeight="1">
      <c r="A19" s="168" t="s">
        <v>30</v>
      </c>
      <c r="B19" s="169"/>
      <c r="C19" s="169"/>
      <c r="D19" s="169"/>
      <c r="E19" s="169"/>
      <c r="F19" s="107">
        <f>'račun financiranja'!F10</f>
        <v>0</v>
      </c>
      <c r="G19" s="107">
        <f>'račun financiranja'!G10</f>
        <v>0</v>
      </c>
      <c r="H19" s="107">
        <f>'račun financiranja'!H10</f>
        <v>0</v>
      </c>
    </row>
    <row r="20" spans="1:8" s="40" customFormat="1" ht="22.5" customHeight="1">
      <c r="A20" s="168" t="s">
        <v>75</v>
      </c>
      <c r="B20" s="169"/>
      <c r="C20" s="169"/>
      <c r="D20" s="169"/>
      <c r="E20" s="169"/>
      <c r="F20" s="108">
        <f>F18-F19</f>
        <v>68520330</v>
      </c>
      <c r="G20" s="108">
        <f>G18-G19</f>
        <v>-62726330</v>
      </c>
      <c r="H20" s="108">
        <f>H18-H19</f>
        <v>5794000</v>
      </c>
    </row>
    <row r="21" spans="1:7" s="40" customFormat="1" ht="22.5" customHeight="1">
      <c r="A21" s="51"/>
      <c r="B21" s="109"/>
      <c r="C21" s="110"/>
      <c r="D21" s="111"/>
      <c r="E21" s="109"/>
      <c r="F21" s="134"/>
      <c r="G21" s="134"/>
    </row>
    <row r="22" spans="1:8" s="40" customFormat="1" ht="23.25" customHeight="1">
      <c r="A22" s="168" t="s">
        <v>80</v>
      </c>
      <c r="B22" s="169"/>
      <c r="C22" s="169"/>
      <c r="D22" s="169"/>
      <c r="E22" s="169"/>
      <c r="F22" s="108">
        <f>F13+F20</f>
        <v>550841430</v>
      </c>
      <c r="G22" s="108">
        <f>G13+G20</f>
        <v>-55186430</v>
      </c>
      <c r="H22" s="108">
        <f>H13+H20</f>
        <v>495655000</v>
      </c>
    </row>
    <row r="23" spans="1:5" s="40" customFormat="1" ht="18" customHeight="1">
      <c r="A23" s="43"/>
      <c r="B23" s="44"/>
      <c r="C23" s="44"/>
      <c r="D23" s="44"/>
      <c r="E23" s="44"/>
    </row>
    <row r="24" s="5" customFormat="1" ht="12.75" customHeight="1">
      <c r="D24" s="33"/>
    </row>
    <row r="25" s="5" customFormat="1" ht="12.75" customHeight="1">
      <c r="D25" s="33"/>
    </row>
    <row r="26" s="5" customFormat="1" ht="12.75" customHeight="1">
      <c r="D26" s="33"/>
    </row>
    <row r="27" s="5" customFormat="1" ht="12.75" customHeight="1">
      <c r="D27" s="33"/>
    </row>
    <row r="28" s="5" customFormat="1" ht="12.75" customHeight="1">
      <c r="D28" s="33"/>
    </row>
    <row r="29" spans="4:7" s="5" customFormat="1" ht="12.75" customHeight="1">
      <c r="D29" s="33"/>
      <c r="G29" s="6"/>
    </row>
    <row r="30" spans="4:7" s="5" customFormat="1" ht="12.75" customHeight="1">
      <c r="D30" s="33"/>
      <c r="G30" s="6"/>
    </row>
    <row r="31" spans="4:7" s="5" customFormat="1" ht="12.75" customHeight="1">
      <c r="D31" s="33"/>
      <c r="G31" s="6"/>
    </row>
    <row r="32" s="5" customFormat="1" ht="12.75" customHeight="1">
      <c r="D32" s="33"/>
    </row>
    <row r="33" s="5" customFormat="1" ht="12.75" customHeight="1">
      <c r="D33" s="33"/>
    </row>
    <row r="34" s="5" customFormat="1" ht="12.75" customHeight="1">
      <c r="D34" s="33"/>
    </row>
    <row r="35" s="5" customFormat="1" ht="12.75" customHeight="1">
      <c r="D35" s="33"/>
    </row>
    <row r="36" s="5" customFormat="1" ht="12.75" customHeight="1">
      <c r="D36" s="33"/>
    </row>
    <row r="37" s="5" customFormat="1" ht="12.75" customHeight="1">
      <c r="D37" s="33"/>
    </row>
    <row r="38" s="5" customFormat="1" ht="12.75" customHeight="1">
      <c r="D38" s="33"/>
    </row>
    <row r="39" s="5" customFormat="1" ht="12.75" customHeight="1">
      <c r="D39" s="33"/>
    </row>
    <row r="40" s="5" customFormat="1" ht="12.75" customHeight="1">
      <c r="D40" s="33"/>
    </row>
    <row r="41" s="5" customFormat="1" ht="12.75" customHeight="1">
      <c r="D41" s="33"/>
    </row>
    <row r="42" s="5" customFormat="1" ht="12.75" customHeight="1">
      <c r="D42" s="33"/>
    </row>
    <row r="43" s="5" customFormat="1" ht="12.75" customHeight="1">
      <c r="D43" s="33"/>
    </row>
    <row r="44" s="5" customFormat="1" ht="12.75" customHeight="1">
      <c r="D44" s="33"/>
    </row>
    <row r="45" s="5" customFormat="1" ht="12.75" customHeight="1">
      <c r="D45" s="33"/>
    </row>
    <row r="46" s="5" customFormat="1" ht="12.75" customHeight="1">
      <c r="D46" s="33"/>
    </row>
    <row r="47" s="5" customFormat="1" ht="12.75" customHeight="1">
      <c r="D47" s="33"/>
    </row>
    <row r="48" s="5" customFormat="1" ht="12.75" customHeight="1">
      <c r="D48" s="33"/>
    </row>
    <row r="49" s="5" customFormat="1" ht="12.75" customHeight="1">
      <c r="D49" s="33"/>
    </row>
    <row r="50" s="5" customFormat="1" ht="12.75" customHeight="1">
      <c r="D50" s="33"/>
    </row>
    <row r="51" s="5" customFormat="1" ht="12.75" customHeight="1">
      <c r="D51" s="33"/>
    </row>
    <row r="52" s="5" customFormat="1" ht="12.75" customHeight="1">
      <c r="D52" s="33"/>
    </row>
    <row r="53" s="5" customFormat="1" ht="12.75" customHeight="1">
      <c r="D53" s="33"/>
    </row>
    <row r="54" s="5" customFormat="1" ht="12.75" customHeight="1">
      <c r="D54" s="33"/>
    </row>
    <row r="55" s="5" customFormat="1" ht="12.75" customHeight="1">
      <c r="D55" s="33"/>
    </row>
    <row r="56" s="5" customFormat="1" ht="12.75" customHeight="1">
      <c r="D56" s="33"/>
    </row>
    <row r="57" s="5" customFormat="1" ht="12.75" customHeight="1">
      <c r="D57" s="33"/>
    </row>
    <row r="58" s="5" customFormat="1" ht="12.75" customHeight="1">
      <c r="D58" s="33"/>
    </row>
    <row r="59" s="5" customFormat="1" ht="12.75" customHeight="1">
      <c r="D59" s="33"/>
    </row>
    <row r="60" s="5" customFormat="1" ht="12.75" customHeight="1">
      <c r="D60" s="33"/>
    </row>
    <row r="61" s="5" customFormat="1" ht="12.75" customHeight="1">
      <c r="D61" s="33"/>
    </row>
    <row r="62" s="5" customFormat="1" ht="12.75" customHeight="1">
      <c r="D62" s="33"/>
    </row>
    <row r="63" s="5" customFormat="1" ht="12.75" customHeight="1">
      <c r="D63" s="33"/>
    </row>
    <row r="64" s="5" customFormat="1" ht="12.75" customHeight="1">
      <c r="D64" s="33"/>
    </row>
    <row r="65" s="5" customFormat="1" ht="12.75" customHeight="1">
      <c r="D65" s="33"/>
    </row>
    <row r="66" s="5" customFormat="1" ht="12.75" customHeight="1">
      <c r="D66" s="33"/>
    </row>
    <row r="67" s="5" customFormat="1" ht="12.75" customHeight="1">
      <c r="D67" s="33"/>
    </row>
    <row r="68" s="5" customFormat="1" ht="12.75" customHeight="1">
      <c r="D68" s="33"/>
    </row>
    <row r="69" s="5" customFormat="1" ht="12.75" customHeight="1">
      <c r="D69" s="33"/>
    </row>
    <row r="70" s="5" customFormat="1" ht="12.75" customHeight="1">
      <c r="D70" s="33"/>
    </row>
    <row r="71" s="5" customFormat="1" ht="12.75" customHeight="1">
      <c r="D71" s="33"/>
    </row>
    <row r="72" s="5" customFormat="1" ht="12.75" customHeight="1">
      <c r="D72" s="33"/>
    </row>
    <row r="73" s="5" customFormat="1" ht="12.75" customHeight="1">
      <c r="D73" s="33"/>
    </row>
    <row r="74" s="5" customFormat="1" ht="12.75" customHeight="1">
      <c r="D74" s="33"/>
    </row>
    <row r="75" s="5" customFormat="1" ht="12.75" customHeight="1">
      <c r="D75" s="33"/>
    </row>
    <row r="76" s="5" customFormat="1" ht="12.75" customHeight="1">
      <c r="D76" s="33"/>
    </row>
    <row r="77" s="5" customFormat="1" ht="12.75" customHeight="1">
      <c r="D77" s="33"/>
    </row>
    <row r="78" s="5" customFormat="1" ht="12.75" customHeight="1">
      <c r="D78" s="33"/>
    </row>
    <row r="79" s="5" customFormat="1" ht="12.75" customHeight="1">
      <c r="D79" s="33"/>
    </row>
    <row r="80" s="5" customFormat="1" ht="12.75" customHeight="1">
      <c r="D80" s="33"/>
    </row>
    <row r="81" s="5" customFormat="1" ht="12.75" customHeight="1">
      <c r="D81" s="33"/>
    </row>
    <row r="82" s="5" customFormat="1" ht="12.75" customHeight="1">
      <c r="D82" s="33"/>
    </row>
    <row r="83" s="5" customFormat="1" ht="12.75" customHeight="1">
      <c r="D83" s="33"/>
    </row>
    <row r="84" s="5" customFormat="1" ht="12.75" customHeight="1">
      <c r="D84" s="33"/>
    </row>
    <row r="85" s="5" customFormat="1" ht="12.75" customHeight="1">
      <c r="D85" s="33"/>
    </row>
    <row r="86" s="5" customFormat="1" ht="12.75" customHeight="1">
      <c r="D86" s="33"/>
    </row>
    <row r="87" s="5" customFormat="1" ht="12.75" customHeight="1">
      <c r="D87" s="33"/>
    </row>
    <row r="88" s="5" customFormat="1" ht="12.75" customHeight="1">
      <c r="D88" s="33"/>
    </row>
    <row r="89" s="5" customFormat="1" ht="12.75" customHeight="1">
      <c r="D89" s="33"/>
    </row>
    <row r="90" s="5" customFormat="1" ht="12.75" customHeight="1">
      <c r="D90" s="33"/>
    </row>
    <row r="91" s="5" customFormat="1" ht="12.75" customHeight="1">
      <c r="D91" s="33"/>
    </row>
    <row r="92" s="5" customFormat="1" ht="12.75" customHeight="1">
      <c r="D92" s="33"/>
    </row>
    <row r="93" s="5" customFormat="1" ht="12.75" customHeight="1">
      <c r="D93" s="33"/>
    </row>
    <row r="94" s="5" customFormat="1" ht="12.75" customHeight="1">
      <c r="D94" s="33"/>
    </row>
    <row r="95" s="5" customFormat="1" ht="12.75" customHeight="1">
      <c r="D95" s="33"/>
    </row>
    <row r="96" s="5" customFormat="1" ht="12.75" customHeight="1">
      <c r="D96" s="33"/>
    </row>
    <row r="97" s="5" customFormat="1" ht="12.75" customHeight="1">
      <c r="D97" s="33"/>
    </row>
    <row r="98" s="5" customFormat="1" ht="12.75" customHeight="1">
      <c r="D98" s="33"/>
    </row>
    <row r="99" s="5" customFormat="1" ht="12.75" customHeight="1">
      <c r="D99" s="33"/>
    </row>
    <row r="100" s="5" customFormat="1" ht="12.75" customHeight="1">
      <c r="D100" s="33"/>
    </row>
    <row r="101" s="5" customFormat="1" ht="12.75" customHeight="1">
      <c r="D101" s="33"/>
    </row>
    <row r="102" s="5" customFormat="1" ht="12.75" customHeight="1">
      <c r="D102" s="33"/>
    </row>
    <row r="103" s="5" customFormat="1" ht="12.75" customHeight="1">
      <c r="D103" s="33"/>
    </row>
    <row r="104" s="5" customFormat="1" ht="12.75" customHeight="1">
      <c r="D104" s="33"/>
    </row>
    <row r="105" s="5" customFormat="1" ht="12.75" customHeight="1">
      <c r="D105" s="33"/>
    </row>
    <row r="106" s="5" customFormat="1" ht="12.75" customHeight="1">
      <c r="D106" s="33"/>
    </row>
    <row r="107" s="5" customFormat="1" ht="12.75" customHeight="1">
      <c r="D107" s="33"/>
    </row>
    <row r="108" s="5" customFormat="1" ht="12.75" customHeight="1">
      <c r="D108" s="33"/>
    </row>
    <row r="109" s="5" customFormat="1" ht="12.75" customHeight="1">
      <c r="D109" s="33"/>
    </row>
    <row r="110" s="5" customFormat="1" ht="12.75" customHeight="1">
      <c r="D110" s="33"/>
    </row>
    <row r="111" s="5" customFormat="1" ht="12.75" customHeight="1">
      <c r="D111" s="33"/>
    </row>
    <row r="112" s="5" customFormat="1" ht="12.75" customHeight="1">
      <c r="D112" s="33"/>
    </row>
    <row r="113" s="5" customFormat="1" ht="12.75" customHeight="1">
      <c r="D113" s="33"/>
    </row>
    <row r="114" s="5" customFormat="1" ht="12.75" customHeight="1">
      <c r="D114" s="33"/>
    </row>
    <row r="115" s="5" customFormat="1" ht="12.75" customHeight="1">
      <c r="D115" s="33"/>
    </row>
    <row r="116" s="5" customFormat="1" ht="12.75" customHeight="1">
      <c r="D116" s="33"/>
    </row>
    <row r="117" s="5" customFormat="1" ht="12.75" customHeight="1">
      <c r="D117" s="33"/>
    </row>
    <row r="118" s="5" customFormat="1" ht="12.75" customHeight="1">
      <c r="D118" s="33"/>
    </row>
    <row r="119" s="5" customFormat="1" ht="12.75" customHeight="1">
      <c r="D119" s="33"/>
    </row>
    <row r="120" s="5" customFormat="1" ht="12.75" customHeight="1">
      <c r="D120" s="33"/>
    </row>
    <row r="121" s="5" customFormat="1" ht="12.75" customHeight="1">
      <c r="D121" s="33"/>
    </row>
    <row r="122" s="5" customFormat="1" ht="12.75" customHeight="1">
      <c r="D122" s="33"/>
    </row>
    <row r="123" s="5" customFormat="1" ht="12.75" customHeight="1">
      <c r="D123" s="33"/>
    </row>
    <row r="124" s="5" customFormat="1" ht="12.75" customHeight="1">
      <c r="D124" s="33"/>
    </row>
    <row r="125" s="5" customFormat="1" ht="12.75" customHeight="1">
      <c r="D125" s="33"/>
    </row>
    <row r="126" s="5" customFormat="1" ht="12.75" customHeight="1">
      <c r="D126" s="33"/>
    </row>
    <row r="127" s="5" customFormat="1" ht="12.75" customHeight="1">
      <c r="D127" s="33"/>
    </row>
    <row r="128" s="5" customFormat="1" ht="12.75" customHeight="1">
      <c r="D128" s="33"/>
    </row>
    <row r="129" s="5" customFormat="1" ht="12.75" customHeight="1">
      <c r="D129" s="33"/>
    </row>
    <row r="130" s="5" customFormat="1" ht="12.75" customHeight="1">
      <c r="D130" s="33"/>
    </row>
    <row r="131" s="5" customFormat="1" ht="12.75" customHeight="1">
      <c r="D131" s="33"/>
    </row>
    <row r="132" s="5" customFormat="1" ht="12.75" customHeight="1">
      <c r="D132" s="33"/>
    </row>
    <row r="133" s="5" customFormat="1" ht="12.75" customHeight="1">
      <c r="D133" s="33"/>
    </row>
    <row r="134" s="5" customFormat="1" ht="12.75" customHeight="1">
      <c r="D134" s="33"/>
    </row>
    <row r="135" s="5" customFormat="1" ht="12.75" customHeight="1">
      <c r="D135" s="33"/>
    </row>
    <row r="136" s="5" customFormat="1" ht="12.75" customHeight="1">
      <c r="D136" s="33"/>
    </row>
    <row r="137" s="5" customFormat="1" ht="12.75" customHeight="1">
      <c r="D137" s="33"/>
    </row>
    <row r="138" s="5" customFormat="1" ht="12.75" customHeight="1">
      <c r="D138" s="33"/>
    </row>
    <row r="139" s="5" customFormat="1" ht="12.75" customHeight="1">
      <c r="D139" s="33"/>
    </row>
    <row r="140" s="5" customFormat="1" ht="12.75" customHeight="1">
      <c r="D140" s="33"/>
    </row>
    <row r="141" s="5" customFormat="1" ht="12.75" customHeight="1">
      <c r="D141" s="33"/>
    </row>
    <row r="142" s="5" customFormat="1" ht="12.75" customHeight="1">
      <c r="D142" s="33"/>
    </row>
    <row r="143" s="5" customFormat="1" ht="12.75" customHeight="1">
      <c r="D143" s="33"/>
    </row>
    <row r="144" s="5" customFormat="1" ht="12.75" customHeight="1">
      <c r="D144" s="33"/>
    </row>
    <row r="145" s="5" customFormat="1" ht="12.75" customHeight="1">
      <c r="D145" s="33"/>
    </row>
    <row r="146" s="5" customFormat="1" ht="12.75" customHeight="1">
      <c r="D146" s="33"/>
    </row>
    <row r="147" s="5" customFormat="1" ht="12.75" customHeight="1">
      <c r="D147" s="33"/>
    </row>
    <row r="148" s="5" customFormat="1" ht="12.75" customHeight="1">
      <c r="D148" s="33"/>
    </row>
    <row r="149" s="5" customFormat="1" ht="12.75" customHeight="1">
      <c r="D149" s="33"/>
    </row>
    <row r="150" s="5" customFormat="1" ht="12.75" customHeight="1">
      <c r="D150" s="33"/>
    </row>
    <row r="151" s="5" customFormat="1" ht="12.75" customHeight="1">
      <c r="D151" s="33"/>
    </row>
    <row r="152" s="5" customFormat="1" ht="12.75" customHeight="1">
      <c r="D152" s="33"/>
    </row>
    <row r="153" s="5" customFormat="1" ht="12.75" customHeight="1">
      <c r="D153" s="33"/>
    </row>
    <row r="154" s="5" customFormat="1" ht="12.75" customHeight="1">
      <c r="D154" s="33"/>
    </row>
    <row r="155" s="5" customFormat="1" ht="12.75" customHeight="1">
      <c r="D155" s="33"/>
    </row>
    <row r="156" s="5" customFormat="1" ht="12.75" customHeight="1">
      <c r="D156" s="33"/>
    </row>
    <row r="157" s="5" customFormat="1" ht="12.75" customHeight="1">
      <c r="D157" s="33"/>
    </row>
    <row r="158" s="5" customFormat="1" ht="12.75" customHeight="1">
      <c r="D158" s="33"/>
    </row>
    <row r="159" s="5" customFormat="1" ht="12.75" customHeight="1">
      <c r="D159" s="33"/>
    </row>
    <row r="160" s="5" customFormat="1" ht="12.75" customHeight="1">
      <c r="D160" s="33"/>
    </row>
    <row r="161" s="5" customFormat="1" ht="12.75" customHeight="1">
      <c r="D161" s="33"/>
    </row>
    <row r="162" s="5" customFormat="1" ht="12.75" customHeight="1">
      <c r="D162" s="33"/>
    </row>
    <row r="163" s="5" customFormat="1" ht="12.75" customHeight="1">
      <c r="D163" s="33"/>
    </row>
    <row r="164" s="5" customFormat="1" ht="12.75" customHeight="1">
      <c r="D164" s="33"/>
    </row>
    <row r="165" s="5" customFormat="1" ht="12.75" customHeight="1">
      <c r="D165" s="33"/>
    </row>
    <row r="166" s="5" customFormat="1" ht="12.75" customHeight="1">
      <c r="D166" s="33"/>
    </row>
    <row r="167" s="5" customFormat="1" ht="12.75" customHeight="1">
      <c r="D167" s="33"/>
    </row>
    <row r="168" s="5" customFormat="1" ht="12.75" customHeight="1">
      <c r="D168" s="33"/>
    </row>
    <row r="169" s="5" customFormat="1" ht="12.75" customHeight="1">
      <c r="D169" s="33"/>
    </row>
    <row r="170" s="5" customFormat="1" ht="12.75" customHeight="1">
      <c r="D170" s="33"/>
    </row>
    <row r="171" s="5" customFormat="1" ht="12.75" customHeight="1">
      <c r="D171" s="33"/>
    </row>
    <row r="172" s="5" customFormat="1" ht="12.75" customHeight="1">
      <c r="D172" s="33"/>
    </row>
    <row r="173" s="5" customFormat="1" ht="12.75" customHeight="1">
      <c r="D173" s="33"/>
    </row>
    <row r="174" s="5" customFormat="1" ht="12.75" customHeight="1">
      <c r="D174" s="33"/>
    </row>
    <row r="175" s="5" customFormat="1" ht="12.75" customHeight="1">
      <c r="D175" s="33"/>
    </row>
    <row r="176" s="5" customFormat="1" ht="12.75" customHeight="1">
      <c r="D176" s="33"/>
    </row>
    <row r="177" s="5" customFormat="1" ht="12.75" customHeight="1">
      <c r="D177" s="33"/>
    </row>
    <row r="178" s="5" customFormat="1" ht="12.75" customHeight="1">
      <c r="D178" s="33"/>
    </row>
    <row r="179" s="5" customFormat="1" ht="12.75" customHeight="1">
      <c r="D179" s="33"/>
    </row>
    <row r="180" s="5" customFormat="1" ht="12.75" customHeight="1">
      <c r="D180" s="33"/>
    </row>
    <row r="181" s="5" customFormat="1" ht="12.75" customHeight="1">
      <c r="D181" s="33"/>
    </row>
    <row r="182" s="5" customFormat="1" ht="12.75" customHeight="1">
      <c r="D182" s="33"/>
    </row>
    <row r="183" s="5" customFormat="1" ht="12.75" customHeight="1">
      <c r="D183" s="33"/>
    </row>
    <row r="184" s="5" customFormat="1" ht="12.75" customHeight="1">
      <c r="D184" s="33"/>
    </row>
    <row r="185" s="5" customFormat="1" ht="12.75" customHeight="1">
      <c r="D185" s="33"/>
    </row>
    <row r="186" s="5" customFormat="1" ht="12.75" customHeight="1">
      <c r="D186" s="33"/>
    </row>
    <row r="187" s="5" customFormat="1" ht="12.75" customHeight="1">
      <c r="D187" s="33"/>
    </row>
    <row r="188" s="5" customFormat="1" ht="12.75" customHeight="1">
      <c r="D188" s="33"/>
    </row>
    <row r="189" s="5" customFormat="1" ht="12.75" customHeight="1">
      <c r="D189" s="33"/>
    </row>
    <row r="190" s="5" customFormat="1" ht="12.75" customHeight="1">
      <c r="D190" s="33"/>
    </row>
    <row r="191" s="5" customFormat="1" ht="12.75" customHeight="1">
      <c r="D191" s="33"/>
    </row>
    <row r="192" s="5" customFormat="1" ht="12.75" customHeight="1">
      <c r="D192" s="33"/>
    </row>
    <row r="193" s="5" customFormat="1" ht="12.75" customHeight="1">
      <c r="D193" s="33"/>
    </row>
    <row r="194" s="5" customFormat="1" ht="12.75" customHeight="1">
      <c r="D194" s="33"/>
    </row>
    <row r="195" s="5" customFormat="1" ht="12.75" customHeight="1">
      <c r="D195" s="33"/>
    </row>
    <row r="196" s="5" customFormat="1" ht="12.75" customHeight="1">
      <c r="D196" s="33"/>
    </row>
    <row r="197" s="5" customFormat="1" ht="12.75" customHeight="1">
      <c r="D197" s="33"/>
    </row>
    <row r="198" s="5" customFormat="1" ht="12.75" customHeight="1">
      <c r="D198" s="33"/>
    </row>
    <row r="199" s="5" customFormat="1" ht="12.75" customHeight="1">
      <c r="D199" s="33"/>
    </row>
    <row r="200" s="5" customFormat="1" ht="12.75" customHeight="1">
      <c r="D200" s="33"/>
    </row>
    <row r="201" s="5" customFormat="1" ht="12.75" customHeight="1">
      <c r="D201" s="33"/>
    </row>
    <row r="202" s="5" customFormat="1" ht="12.75" customHeight="1">
      <c r="D202" s="33"/>
    </row>
    <row r="203" s="5" customFormat="1" ht="12.75" customHeight="1">
      <c r="D203" s="33"/>
    </row>
    <row r="204" s="5" customFormat="1" ht="12.75" customHeight="1">
      <c r="D204" s="33"/>
    </row>
    <row r="205" s="5" customFormat="1" ht="12.75" customHeight="1">
      <c r="D205" s="33"/>
    </row>
    <row r="206" s="5" customFormat="1" ht="12.75" customHeight="1">
      <c r="D206" s="33"/>
    </row>
    <row r="207" s="5" customFormat="1" ht="12.75" customHeight="1">
      <c r="D207" s="33"/>
    </row>
    <row r="208" s="5" customFormat="1" ht="12.75" customHeight="1">
      <c r="D208" s="33"/>
    </row>
    <row r="209" s="5" customFormat="1" ht="12.75" customHeight="1">
      <c r="D209" s="33"/>
    </row>
    <row r="210" s="5" customFormat="1" ht="12.75" customHeight="1">
      <c r="D210" s="33"/>
    </row>
    <row r="211" s="5" customFormat="1" ht="12.75" customHeight="1">
      <c r="D211" s="33"/>
    </row>
    <row r="212" s="5" customFormat="1" ht="12.75" customHeight="1">
      <c r="D212" s="33"/>
    </row>
    <row r="213" s="5" customFormat="1" ht="12.75" customHeight="1">
      <c r="D213" s="33"/>
    </row>
    <row r="214" s="5" customFormat="1" ht="12.75" customHeight="1">
      <c r="D214" s="33"/>
    </row>
    <row r="215" s="5" customFormat="1" ht="12.75" customHeight="1">
      <c r="D215" s="33"/>
    </row>
    <row r="216" s="5" customFormat="1" ht="12.75" customHeight="1">
      <c r="D216" s="33"/>
    </row>
    <row r="217" s="5" customFormat="1" ht="12.75" customHeight="1">
      <c r="D217" s="33"/>
    </row>
    <row r="218" s="5" customFormat="1" ht="12.75" customHeight="1">
      <c r="D218" s="33"/>
    </row>
    <row r="219" s="5" customFormat="1" ht="12.75" customHeight="1">
      <c r="D219" s="33"/>
    </row>
    <row r="220" s="5" customFormat="1" ht="12.75" customHeight="1">
      <c r="D220" s="33"/>
    </row>
    <row r="221" s="5" customFormat="1" ht="12.75" customHeight="1">
      <c r="D221" s="33"/>
    </row>
    <row r="222" s="5" customFormat="1" ht="12.75" customHeight="1">
      <c r="D222" s="33"/>
    </row>
    <row r="223" s="5" customFormat="1" ht="12.75" customHeight="1">
      <c r="D223" s="33"/>
    </row>
    <row r="224" s="5" customFormat="1" ht="12.75" customHeight="1">
      <c r="D224" s="33"/>
    </row>
    <row r="225" s="5" customFormat="1" ht="12.75" customHeight="1">
      <c r="D225" s="33"/>
    </row>
    <row r="226" s="5" customFormat="1" ht="12.75" customHeight="1">
      <c r="D226" s="33"/>
    </row>
    <row r="227" s="5" customFormat="1" ht="12.75" customHeight="1">
      <c r="D227" s="33"/>
    </row>
    <row r="228" s="5" customFormat="1" ht="12.75" customHeight="1">
      <c r="D228" s="33"/>
    </row>
    <row r="229" s="5" customFormat="1" ht="12.75" customHeight="1">
      <c r="D229" s="33"/>
    </row>
    <row r="230" s="5" customFormat="1" ht="12.75" customHeight="1">
      <c r="D230" s="33"/>
    </row>
    <row r="231" s="5" customFormat="1" ht="12.75" customHeight="1">
      <c r="D231" s="33"/>
    </row>
    <row r="232" s="5" customFormat="1" ht="12.75" customHeight="1">
      <c r="D232" s="33"/>
    </row>
    <row r="233" s="5" customFormat="1" ht="12.75" customHeight="1">
      <c r="D233" s="33"/>
    </row>
    <row r="234" s="5" customFormat="1" ht="12.75" customHeight="1">
      <c r="D234" s="33"/>
    </row>
    <row r="235" s="5" customFormat="1" ht="12.75" customHeight="1">
      <c r="D235" s="33"/>
    </row>
    <row r="236" s="5" customFormat="1" ht="12.75" customHeight="1">
      <c r="D236" s="33"/>
    </row>
    <row r="237" s="5" customFormat="1" ht="12.75" customHeight="1">
      <c r="D237" s="33"/>
    </row>
    <row r="238" s="5" customFormat="1" ht="12.75" customHeight="1">
      <c r="D238" s="33"/>
    </row>
    <row r="239" s="5" customFormat="1" ht="12.75" customHeight="1">
      <c r="D239" s="33"/>
    </row>
    <row r="240" s="5" customFormat="1" ht="12.75" customHeight="1">
      <c r="D240" s="33"/>
    </row>
    <row r="241" s="5" customFormat="1" ht="12.75" customHeight="1">
      <c r="D241" s="33"/>
    </row>
    <row r="242" s="5" customFormat="1" ht="12.75" customHeight="1">
      <c r="D242" s="33"/>
    </row>
    <row r="243" s="5" customFormat="1" ht="12.75" customHeight="1">
      <c r="D243" s="33"/>
    </row>
    <row r="244" s="5" customFormat="1" ht="12.75" customHeight="1">
      <c r="D244" s="33"/>
    </row>
    <row r="245" s="5" customFormat="1" ht="12.75" customHeight="1">
      <c r="D245" s="33"/>
    </row>
    <row r="246" s="5" customFormat="1" ht="12.75" customHeight="1">
      <c r="D246" s="33"/>
    </row>
    <row r="247" s="5" customFormat="1" ht="12.75" customHeight="1">
      <c r="D247" s="33"/>
    </row>
    <row r="248" s="5" customFormat="1" ht="12.75" customHeight="1">
      <c r="D248" s="33"/>
    </row>
  </sheetData>
  <sheetProtection/>
  <mergeCells count="14">
    <mergeCell ref="A5:H5"/>
    <mergeCell ref="A6:H6"/>
    <mergeCell ref="A1:E2"/>
    <mergeCell ref="A13:E13"/>
    <mergeCell ref="A9:E9"/>
    <mergeCell ref="A11:E11"/>
    <mergeCell ref="A10:E10"/>
    <mergeCell ref="A12:E12"/>
    <mergeCell ref="A3:H4"/>
    <mergeCell ref="A15:H15"/>
    <mergeCell ref="A22:E22"/>
    <mergeCell ref="A18:E18"/>
    <mergeCell ref="A19:E19"/>
    <mergeCell ref="A20:E20"/>
  </mergeCells>
  <printOptions horizontalCentered="1"/>
  <pageMargins left="0.1968503937007874" right="0.2362204724409449" top="0.6299212598425197" bottom="0.6299212598425197" header="0.5118110236220472" footer="0.5118110236220472"/>
  <pageSetup horizontalDpi="600" verticalDpi="600" orientation="portrait" paperSize="9" scale="90" r:id="rId1"/>
  <ignoredErrors>
    <ignoredError sqref="F22 F9 F11:F13 F18 F20 H20: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81"/>
  <sheetViews>
    <sheetView zoomScalePageLayoutView="0" workbookViewId="0" topLeftCell="A1">
      <selection activeCell="B77" sqref="B77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34" hidden="1" customWidth="1"/>
    <col min="5" max="5" width="48.28125" style="0" customWidth="1"/>
    <col min="6" max="7" width="11.28125" style="0" customWidth="1"/>
    <col min="8" max="8" width="11.8515625" style="125" customWidth="1"/>
  </cols>
  <sheetData>
    <row r="1" spans="1:8" s="5" customFormat="1" ht="30" customHeight="1">
      <c r="A1" s="170" t="s">
        <v>8</v>
      </c>
      <c r="B1" s="170"/>
      <c r="C1" s="170"/>
      <c r="D1" s="170"/>
      <c r="E1" s="170"/>
      <c r="F1" s="170"/>
      <c r="G1" s="170"/>
      <c r="H1" s="170"/>
    </row>
    <row r="2" spans="1:8" s="5" customFormat="1" ht="25.5" customHeight="1">
      <c r="A2" s="178" t="s">
        <v>106</v>
      </c>
      <c r="B2" s="178"/>
      <c r="C2" s="178"/>
      <c r="D2" s="178"/>
      <c r="E2" s="178"/>
      <c r="F2" s="178"/>
      <c r="G2" s="178"/>
      <c r="H2" s="178"/>
    </row>
    <row r="3" spans="1:8" s="5" customFormat="1" ht="27.75" customHeight="1">
      <c r="A3" s="24" t="s">
        <v>5</v>
      </c>
      <c r="B3" s="24" t="s">
        <v>4</v>
      </c>
      <c r="C3" s="24" t="s">
        <v>3</v>
      </c>
      <c r="D3" s="28" t="s">
        <v>6</v>
      </c>
      <c r="E3" s="57" t="s">
        <v>42</v>
      </c>
      <c r="F3" s="52" t="s">
        <v>141</v>
      </c>
      <c r="G3" s="138" t="s">
        <v>139</v>
      </c>
      <c r="H3" s="123" t="s">
        <v>140</v>
      </c>
    </row>
    <row r="4" spans="1:8" s="5" customFormat="1" ht="24" customHeight="1">
      <c r="A4" s="102"/>
      <c r="B4" s="102"/>
      <c r="C4" s="102"/>
      <c r="D4" s="102"/>
      <c r="E4" s="102" t="s">
        <v>111</v>
      </c>
      <c r="F4" s="92"/>
      <c r="G4" s="92"/>
      <c r="H4" s="6"/>
    </row>
    <row r="5" spans="1:8" s="5" customFormat="1" ht="16.5" customHeight="1">
      <c r="A5" s="22">
        <v>6</v>
      </c>
      <c r="B5" s="19"/>
      <c r="C5" s="19"/>
      <c r="D5" s="27"/>
      <c r="E5" s="23" t="s">
        <v>97</v>
      </c>
      <c r="F5" s="37">
        <f>SUM(F6+F18)</f>
        <v>557182600</v>
      </c>
      <c r="G5" s="37">
        <f>SUM(G6+G18)</f>
        <v>8609500</v>
      </c>
      <c r="H5" s="37">
        <f>SUM(H6+H18)</f>
        <v>565792100</v>
      </c>
    </row>
    <row r="6" spans="1:8" s="5" customFormat="1" ht="13.5" customHeight="1">
      <c r="A6" s="19"/>
      <c r="B6" s="55">
        <v>64</v>
      </c>
      <c r="C6" s="19"/>
      <c r="D6" s="27"/>
      <c r="E6" s="53" t="s">
        <v>35</v>
      </c>
      <c r="F6" s="72">
        <f>F7+F14+F16</f>
        <v>550835800</v>
      </c>
      <c r="G6" s="72">
        <f>G7+G14+G16</f>
        <v>-4043700</v>
      </c>
      <c r="H6" s="72">
        <f>H7+H14+H16</f>
        <v>546792100</v>
      </c>
    </row>
    <row r="7" spans="1:8" s="71" customFormat="1" ht="12.75" customHeight="1">
      <c r="A7" s="56"/>
      <c r="B7" s="56"/>
      <c r="C7" s="56">
        <v>641</v>
      </c>
      <c r="D7" s="89"/>
      <c r="E7" s="54" t="s">
        <v>36</v>
      </c>
      <c r="F7" s="124">
        <f>SUM(F8:F13)</f>
        <v>547790000</v>
      </c>
      <c r="G7" s="124">
        <f>SUM(G8:G13)</f>
        <v>-4043700</v>
      </c>
      <c r="H7" s="124">
        <f>SUM(H8:H13)</f>
        <v>543746300</v>
      </c>
    </row>
    <row r="8" spans="1:8" s="71" customFormat="1" ht="15" customHeight="1" hidden="1">
      <c r="A8" s="56"/>
      <c r="B8" s="56"/>
      <c r="C8" s="56"/>
      <c r="D8" s="89">
        <v>6412</v>
      </c>
      <c r="E8" s="56" t="s">
        <v>39</v>
      </c>
      <c r="F8" s="124">
        <v>72430000</v>
      </c>
      <c r="G8" s="124">
        <f aca="true" t="shared" si="0" ref="G8:G13">H8-F8</f>
        <v>0</v>
      </c>
      <c r="H8" s="68">
        <v>72430000</v>
      </c>
    </row>
    <row r="9" spans="1:8" s="71" customFormat="1" ht="18" customHeight="1" hidden="1">
      <c r="A9" s="56"/>
      <c r="B9" s="56"/>
      <c r="C9" s="56"/>
      <c r="D9" s="89">
        <v>6413</v>
      </c>
      <c r="E9" s="56" t="s">
        <v>38</v>
      </c>
      <c r="F9" s="124">
        <v>0</v>
      </c>
      <c r="G9" s="124">
        <f t="shared" si="0"/>
        <v>0</v>
      </c>
      <c r="H9" s="68">
        <v>0</v>
      </c>
    </row>
    <row r="10" spans="1:8" s="71" customFormat="1" ht="15" customHeight="1" hidden="1">
      <c r="A10" s="56"/>
      <c r="B10" s="56"/>
      <c r="C10" s="56"/>
      <c r="D10" s="89">
        <v>6414</v>
      </c>
      <c r="E10" s="56" t="s">
        <v>113</v>
      </c>
      <c r="F10" s="124">
        <v>10000</v>
      </c>
      <c r="G10" s="124">
        <f t="shared" si="0"/>
        <v>0</v>
      </c>
      <c r="H10" s="68">
        <v>10000</v>
      </c>
    </row>
    <row r="11" spans="1:8" s="71" customFormat="1" ht="13.5" customHeight="1" hidden="1">
      <c r="A11" s="56"/>
      <c r="B11" s="56"/>
      <c r="C11" s="56"/>
      <c r="D11" s="89">
        <v>6416</v>
      </c>
      <c r="E11" s="56" t="s">
        <v>41</v>
      </c>
      <c r="F11" s="124">
        <v>0</v>
      </c>
      <c r="G11" s="124">
        <f t="shared" si="0"/>
        <v>199800</v>
      </c>
      <c r="H11" s="68">
        <v>199800</v>
      </c>
    </row>
    <row r="12" spans="1:8" s="71" customFormat="1" ht="14.25" customHeight="1" hidden="1">
      <c r="A12" s="56"/>
      <c r="B12" s="56"/>
      <c r="C12" s="56"/>
      <c r="D12" s="89">
        <v>6419</v>
      </c>
      <c r="E12" s="56" t="s">
        <v>126</v>
      </c>
      <c r="F12" s="124">
        <v>25850000</v>
      </c>
      <c r="G12" s="124">
        <f t="shared" si="0"/>
        <v>-4243500</v>
      </c>
      <c r="H12" s="68">
        <v>21606500</v>
      </c>
    </row>
    <row r="13" spans="1:8" s="71" customFormat="1" ht="13.5" customHeight="1" hidden="1">
      <c r="A13" s="56"/>
      <c r="B13" s="56"/>
      <c r="C13" s="56"/>
      <c r="D13" s="89">
        <v>6419</v>
      </c>
      <c r="E13" s="54" t="s">
        <v>142</v>
      </c>
      <c r="F13" s="124">
        <v>449500000</v>
      </c>
      <c r="G13" s="124">
        <f t="shared" si="0"/>
        <v>0</v>
      </c>
      <c r="H13" s="68">
        <v>449500000</v>
      </c>
    </row>
    <row r="14" spans="1:8" s="71" customFormat="1" ht="0.75" customHeight="1" hidden="1">
      <c r="A14" s="56"/>
      <c r="B14" s="56"/>
      <c r="C14" s="56">
        <v>642</v>
      </c>
      <c r="D14" s="89"/>
      <c r="E14" s="54" t="s">
        <v>44</v>
      </c>
      <c r="F14" s="124">
        <f>F15</f>
        <v>0</v>
      </c>
      <c r="G14" s="124"/>
      <c r="H14" s="124">
        <f>H15</f>
        <v>0</v>
      </c>
    </row>
    <row r="15" spans="1:8" s="71" customFormat="1" ht="14.25" customHeight="1" hidden="1">
      <c r="A15" s="56"/>
      <c r="B15" s="56"/>
      <c r="C15" s="56"/>
      <c r="D15" s="89">
        <v>6422</v>
      </c>
      <c r="E15" s="54" t="s">
        <v>45</v>
      </c>
      <c r="F15" s="90">
        <v>0</v>
      </c>
      <c r="G15" s="90"/>
      <c r="H15" s="68">
        <v>0</v>
      </c>
    </row>
    <row r="16" spans="1:8" s="71" customFormat="1" ht="14.25" customHeight="1">
      <c r="A16" s="56"/>
      <c r="B16" s="56"/>
      <c r="C16" s="56">
        <v>643</v>
      </c>
      <c r="D16" s="89"/>
      <c r="E16" s="54" t="s">
        <v>37</v>
      </c>
      <c r="F16" s="90">
        <f>F17</f>
        <v>3045800</v>
      </c>
      <c r="G16" s="90">
        <f>G17</f>
        <v>0</v>
      </c>
      <c r="H16" s="90">
        <f>H17</f>
        <v>3045800</v>
      </c>
    </row>
    <row r="17" spans="1:8" s="5" customFormat="1" ht="24" customHeight="1" hidden="1">
      <c r="A17" s="19"/>
      <c r="B17" s="19"/>
      <c r="C17" s="19"/>
      <c r="D17" s="145">
        <v>6434</v>
      </c>
      <c r="E17" s="54" t="s">
        <v>131</v>
      </c>
      <c r="F17" s="124">
        <v>3045800</v>
      </c>
      <c r="G17" s="124">
        <f>H17-F17</f>
        <v>0</v>
      </c>
      <c r="H17" s="68">
        <v>3045800</v>
      </c>
    </row>
    <row r="18" spans="1:8" s="5" customFormat="1" ht="24.75" customHeight="1">
      <c r="A18" s="19"/>
      <c r="B18" s="144">
        <v>65</v>
      </c>
      <c r="C18" s="19"/>
      <c r="D18" s="27"/>
      <c r="E18" s="53" t="s">
        <v>132</v>
      </c>
      <c r="F18" s="72">
        <f aca="true" t="shared" si="1" ref="F18:G20">F19</f>
        <v>6346800</v>
      </c>
      <c r="G18" s="72">
        <f t="shared" si="1"/>
        <v>12653200</v>
      </c>
      <c r="H18" s="72">
        <f>H19</f>
        <v>19000000</v>
      </c>
    </row>
    <row r="19" spans="1:8" s="71" customFormat="1" ht="12" customHeight="1">
      <c r="A19" s="56"/>
      <c r="B19" s="56"/>
      <c r="C19" s="56">
        <v>652</v>
      </c>
      <c r="D19" s="89"/>
      <c r="E19" s="54" t="s">
        <v>46</v>
      </c>
      <c r="F19" s="124">
        <f t="shared" si="1"/>
        <v>6346800</v>
      </c>
      <c r="G19" s="124">
        <f t="shared" si="1"/>
        <v>12653200</v>
      </c>
      <c r="H19" s="124">
        <f>H20</f>
        <v>19000000</v>
      </c>
    </row>
    <row r="20" spans="1:8" s="5" customFormat="1" ht="16.5" customHeight="1" hidden="1">
      <c r="A20" s="19"/>
      <c r="B20" s="55"/>
      <c r="C20" s="19"/>
      <c r="D20" s="27">
        <v>6526</v>
      </c>
      <c r="E20" s="56" t="s">
        <v>47</v>
      </c>
      <c r="F20" s="38">
        <f t="shared" si="1"/>
        <v>6346800</v>
      </c>
      <c r="G20" s="38">
        <f t="shared" si="1"/>
        <v>12653200</v>
      </c>
      <c r="H20" s="38">
        <f>H21</f>
        <v>19000000</v>
      </c>
    </row>
    <row r="21" spans="1:8" s="5" customFormat="1" ht="27.75" customHeight="1" hidden="1">
      <c r="A21" s="19"/>
      <c r="B21" s="19"/>
      <c r="C21" s="19"/>
      <c r="D21" s="27"/>
      <c r="E21" s="56" t="s">
        <v>115</v>
      </c>
      <c r="F21" s="38">
        <v>6346800</v>
      </c>
      <c r="G21" s="38">
        <f>H21-F21</f>
        <v>12653200</v>
      </c>
      <c r="H21" s="6">
        <v>19000000</v>
      </c>
    </row>
    <row r="22" spans="1:8" s="5" customFormat="1" ht="24" customHeight="1">
      <c r="A22" s="55">
        <v>7</v>
      </c>
      <c r="B22" s="55"/>
      <c r="C22" s="55"/>
      <c r="D22" s="62"/>
      <c r="E22" s="93" t="s">
        <v>98</v>
      </c>
      <c r="F22" s="72">
        <f>F23+F26</f>
        <v>1000000</v>
      </c>
      <c r="G22" s="72">
        <f>G23+G26</f>
        <v>-220000</v>
      </c>
      <c r="H22" s="72">
        <f>H23+H26</f>
        <v>780000</v>
      </c>
    </row>
    <row r="23" spans="1:8" s="5" customFormat="1" ht="12.75" customHeight="1">
      <c r="A23" s="19"/>
      <c r="B23" s="55">
        <v>71</v>
      </c>
      <c r="C23" s="55"/>
      <c r="D23" s="62"/>
      <c r="E23" s="55" t="s">
        <v>48</v>
      </c>
      <c r="F23" s="72">
        <f aca="true" t="shared" si="2" ref="F23:H24">F24</f>
        <v>1000000</v>
      </c>
      <c r="G23" s="72">
        <f t="shared" si="2"/>
        <v>-220000</v>
      </c>
      <c r="H23" s="72">
        <f t="shared" si="2"/>
        <v>780000</v>
      </c>
    </row>
    <row r="24" spans="1:8" s="71" customFormat="1" ht="12" customHeight="1">
      <c r="A24" s="56"/>
      <c r="B24" s="56"/>
      <c r="C24" s="56">
        <v>711</v>
      </c>
      <c r="D24" s="89"/>
      <c r="E24" s="56" t="s">
        <v>50</v>
      </c>
      <c r="F24" s="90">
        <f t="shared" si="2"/>
        <v>1000000</v>
      </c>
      <c r="G24" s="90">
        <f t="shared" si="2"/>
        <v>-220000</v>
      </c>
      <c r="H24" s="90">
        <f t="shared" si="2"/>
        <v>780000</v>
      </c>
    </row>
    <row r="25" spans="1:8" s="5" customFormat="1" ht="11.25" customHeight="1" hidden="1">
      <c r="A25" s="19"/>
      <c r="B25" s="19"/>
      <c r="C25" s="19"/>
      <c r="D25" s="27">
        <v>7111</v>
      </c>
      <c r="E25" s="56" t="s">
        <v>49</v>
      </c>
      <c r="F25" s="38">
        <v>1000000</v>
      </c>
      <c r="G25" s="38">
        <f>H25-F25</f>
        <v>-220000</v>
      </c>
      <c r="H25" s="6">
        <v>780000</v>
      </c>
    </row>
    <row r="26" spans="1:8" s="5" customFormat="1" ht="13.5" customHeight="1" hidden="1">
      <c r="A26" s="19"/>
      <c r="B26" s="55">
        <v>72</v>
      </c>
      <c r="C26" s="55"/>
      <c r="D26" s="62"/>
      <c r="E26" s="55" t="s">
        <v>53</v>
      </c>
      <c r="F26" s="72">
        <f>F27+F29+F32</f>
        <v>0</v>
      </c>
      <c r="G26" s="72"/>
      <c r="H26" s="72">
        <f>H27+H29+H32</f>
        <v>0</v>
      </c>
    </row>
    <row r="27" spans="1:8" s="5" customFormat="1" ht="11.25" customHeight="1" hidden="1">
      <c r="A27" s="19"/>
      <c r="B27" s="55"/>
      <c r="C27" s="55">
        <v>721</v>
      </c>
      <c r="D27" s="62"/>
      <c r="E27" s="55" t="s">
        <v>51</v>
      </c>
      <c r="F27" s="72">
        <f>F28</f>
        <v>0</v>
      </c>
      <c r="G27" s="72"/>
      <c r="H27" s="72">
        <f>H28</f>
        <v>0</v>
      </c>
    </row>
    <row r="28" spans="1:8" s="5" customFormat="1" ht="12.75" customHeight="1" hidden="1">
      <c r="A28" s="19"/>
      <c r="B28" s="19"/>
      <c r="C28" s="19"/>
      <c r="D28" s="27">
        <v>7212</v>
      </c>
      <c r="E28" s="56" t="s">
        <v>52</v>
      </c>
      <c r="F28" s="38">
        <v>0</v>
      </c>
      <c r="G28" s="38"/>
      <c r="H28" s="6">
        <v>0</v>
      </c>
    </row>
    <row r="29" spans="1:8" s="64" customFormat="1" ht="12.75" customHeight="1" hidden="1">
      <c r="A29" s="55"/>
      <c r="B29" s="55"/>
      <c r="C29" s="55">
        <v>722</v>
      </c>
      <c r="D29" s="62"/>
      <c r="E29" s="55" t="s">
        <v>54</v>
      </c>
      <c r="F29" s="72">
        <f>F30+F31</f>
        <v>0</v>
      </c>
      <c r="G29" s="72"/>
      <c r="H29" s="72">
        <f>H30+H31</f>
        <v>0</v>
      </c>
    </row>
    <row r="30" spans="1:8" s="71" customFormat="1" ht="14.25" customHeight="1" hidden="1">
      <c r="A30" s="56"/>
      <c r="B30" s="56"/>
      <c r="C30" s="56"/>
      <c r="D30" s="89">
        <v>7221</v>
      </c>
      <c r="E30" s="56" t="s">
        <v>21</v>
      </c>
      <c r="F30" s="90">
        <v>0</v>
      </c>
      <c r="G30" s="90"/>
      <c r="H30" s="68">
        <v>0</v>
      </c>
    </row>
    <row r="31" spans="1:8" s="5" customFormat="1" ht="12" customHeight="1" hidden="1">
      <c r="A31" s="19"/>
      <c r="B31" s="19"/>
      <c r="C31" s="19"/>
      <c r="D31" s="27">
        <v>7227</v>
      </c>
      <c r="E31" s="56" t="s">
        <v>0</v>
      </c>
      <c r="F31" s="38">
        <v>0</v>
      </c>
      <c r="G31" s="38"/>
      <c r="H31" s="6">
        <v>0</v>
      </c>
    </row>
    <row r="32" spans="1:8" s="64" customFormat="1" ht="26.25" customHeight="1" hidden="1">
      <c r="A32" s="55"/>
      <c r="B32" s="55"/>
      <c r="C32" s="55">
        <v>724</v>
      </c>
      <c r="D32" s="62"/>
      <c r="E32" s="55" t="s">
        <v>133</v>
      </c>
      <c r="F32" s="72">
        <f>F33</f>
        <v>0</v>
      </c>
      <c r="G32" s="72"/>
      <c r="H32" s="72">
        <f>H33</f>
        <v>0</v>
      </c>
    </row>
    <row r="33" spans="1:8" s="5" customFormat="1" ht="13.5" customHeight="1" hidden="1">
      <c r="A33" s="19"/>
      <c r="B33" s="19"/>
      <c r="C33" s="19"/>
      <c r="D33" s="27">
        <v>7242</v>
      </c>
      <c r="E33" s="56" t="s">
        <v>114</v>
      </c>
      <c r="F33" s="38">
        <v>0</v>
      </c>
      <c r="G33" s="38"/>
      <c r="H33" s="6">
        <v>0</v>
      </c>
    </row>
    <row r="34" spans="1:8" s="5" customFormat="1" ht="13.5" customHeight="1" hidden="1">
      <c r="A34" s="19"/>
      <c r="B34" s="19"/>
      <c r="C34" s="19"/>
      <c r="D34" s="27"/>
      <c r="E34" s="56"/>
      <c r="F34" s="38"/>
      <c r="G34" s="38"/>
      <c r="H34" s="6"/>
    </row>
    <row r="35" spans="1:8" s="5" customFormat="1" ht="24" customHeight="1">
      <c r="A35" s="100"/>
      <c r="B35" s="101"/>
      <c r="C35" s="101"/>
      <c r="D35" s="101"/>
      <c r="E35" s="106" t="s">
        <v>104</v>
      </c>
      <c r="F35" s="38"/>
      <c r="G35" s="38"/>
      <c r="H35" s="6"/>
    </row>
    <row r="36" spans="1:8" s="5" customFormat="1" ht="16.5" customHeight="1">
      <c r="A36" s="22">
        <v>6</v>
      </c>
      <c r="B36" s="19"/>
      <c r="C36" s="19"/>
      <c r="D36" s="27"/>
      <c r="E36" s="53" t="s">
        <v>34</v>
      </c>
      <c r="F36" s="37">
        <f>F37+F48+F52</f>
        <v>7790000</v>
      </c>
      <c r="G36" s="37">
        <f>G37+G48+G52</f>
        <v>5705000</v>
      </c>
      <c r="H36" s="37">
        <f>H37+H48+H52</f>
        <v>13495000</v>
      </c>
    </row>
    <row r="37" spans="1:8" s="5" customFormat="1" ht="13.5" customHeight="1">
      <c r="A37" s="19"/>
      <c r="B37" s="55">
        <v>64</v>
      </c>
      <c r="C37" s="19"/>
      <c r="D37" s="27"/>
      <c r="E37" s="53" t="s">
        <v>35</v>
      </c>
      <c r="F37" s="72">
        <f>F38+F44+F46</f>
        <v>3590000</v>
      </c>
      <c r="G37" s="72">
        <f>G38+G44+G46</f>
        <v>1405000</v>
      </c>
      <c r="H37" s="72">
        <f>H38+H44+H46</f>
        <v>4995000</v>
      </c>
    </row>
    <row r="38" spans="1:8" s="71" customFormat="1" ht="13.5" customHeight="1">
      <c r="A38" s="56"/>
      <c r="B38" s="56"/>
      <c r="C38" s="56">
        <v>641</v>
      </c>
      <c r="D38" s="89"/>
      <c r="E38" s="54" t="s">
        <v>36</v>
      </c>
      <c r="F38" s="124">
        <f>SUM(F39:F43)</f>
        <v>1835000</v>
      </c>
      <c r="G38" s="124">
        <f>SUM(G39:G43)</f>
        <v>1405000</v>
      </c>
      <c r="H38" s="124">
        <f>SUM(H39:H43)</f>
        <v>3240000</v>
      </c>
    </row>
    <row r="39" spans="1:8" s="71" customFormat="1" ht="12.75" customHeight="1" hidden="1">
      <c r="A39" s="56"/>
      <c r="B39" s="56"/>
      <c r="C39" s="56"/>
      <c r="D39" s="89">
        <v>6413</v>
      </c>
      <c r="E39" s="56" t="s">
        <v>38</v>
      </c>
      <c r="F39" s="124">
        <v>800000</v>
      </c>
      <c r="G39" s="124">
        <f>H39-F39</f>
        <v>-200000</v>
      </c>
      <c r="H39" s="68">
        <v>600000</v>
      </c>
    </row>
    <row r="40" spans="1:8" s="71" customFormat="1" ht="12.75" customHeight="1" hidden="1">
      <c r="A40" s="56"/>
      <c r="B40" s="56"/>
      <c r="C40" s="56"/>
      <c r="D40" s="89">
        <v>6414</v>
      </c>
      <c r="E40" s="56" t="s">
        <v>113</v>
      </c>
      <c r="F40" s="124">
        <v>10000</v>
      </c>
      <c r="G40" s="124">
        <f>H40-F40</f>
        <v>0</v>
      </c>
      <c r="H40" s="68">
        <v>10000</v>
      </c>
    </row>
    <row r="41" spans="1:8" s="71" customFormat="1" ht="12.75" customHeight="1" hidden="1">
      <c r="A41" s="56"/>
      <c r="B41" s="56"/>
      <c r="C41" s="56"/>
      <c r="D41" s="89">
        <v>6415</v>
      </c>
      <c r="E41" s="56" t="s">
        <v>40</v>
      </c>
      <c r="F41" s="124">
        <v>10000</v>
      </c>
      <c r="G41" s="124">
        <f>H41-F41</f>
        <v>0</v>
      </c>
      <c r="H41" s="68">
        <v>10000</v>
      </c>
    </row>
    <row r="42" spans="1:8" s="71" customFormat="1" ht="12" customHeight="1" hidden="1">
      <c r="A42" s="56"/>
      <c r="B42" s="56"/>
      <c r="C42" s="56"/>
      <c r="D42" s="89">
        <v>6416</v>
      </c>
      <c r="E42" s="56" t="s">
        <v>41</v>
      </c>
      <c r="F42" s="124">
        <v>1015000</v>
      </c>
      <c r="G42" s="124">
        <f>H42-F42</f>
        <v>1605000</v>
      </c>
      <c r="H42" s="68">
        <v>2620000</v>
      </c>
    </row>
    <row r="43" spans="1:8" s="71" customFormat="1" ht="13.5" customHeight="1" hidden="1">
      <c r="A43" s="56"/>
      <c r="B43" s="56"/>
      <c r="C43" s="56"/>
      <c r="D43" s="89">
        <v>6419</v>
      </c>
      <c r="E43" s="56" t="s">
        <v>126</v>
      </c>
      <c r="F43" s="124">
        <v>0</v>
      </c>
      <c r="G43" s="124"/>
      <c r="H43" s="68">
        <v>0</v>
      </c>
    </row>
    <row r="44" spans="1:8" s="71" customFormat="1" ht="12.75" customHeight="1">
      <c r="A44" s="56"/>
      <c r="B44" s="56"/>
      <c r="C44" s="56">
        <v>642</v>
      </c>
      <c r="D44" s="89"/>
      <c r="E44" s="54" t="s">
        <v>44</v>
      </c>
      <c r="F44" s="124">
        <f>F45</f>
        <v>1165000</v>
      </c>
      <c r="G44" s="124">
        <f>G45</f>
        <v>0</v>
      </c>
      <c r="H44" s="124">
        <f>H45</f>
        <v>1165000</v>
      </c>
    </row>
    <row r="45" spans="1:8" s="71" customFormat="1" ht="15" customHeight="1" hidden="1">
      <c r="A45" s="56"/>
      <c r="B45" s="56"/>
      <c r="C45" s="56"/>
      <c r="D45" s="89">
        <v>6422</v>
      </c>
      <c r="E45" s="56" t="s">
        <v>45</v>
      </c>
      <c r="F45" s="90">
        <v>1165000</v>
      </c>
      <c r="G45" s="90">
        <f>H45-F45</f>
        <v>0</v>
      </c>
      <c r="H45" s="68">
        <v>1165000</v>
      </c>
    </row>
    <row r="46" spans="1:8" s="71" customFormat="1" ht="15" customHeight="1">
      <c r="A46" s="56"/>
      <c r="B46" s="56"/>
      <c r="C46" s="56">
        <v>643</v>
      </c>
      <c r="D46" s="89"/>
      <c r="E46" s="54" t="s">
        <v>37</v>
      </c>
      <c r="F46" s="90">
        <f>F47</f>
        <v>590000</v>
      </c>
      <c r="G46" s="90">
        <f>G47</f>
        <v>0</v>
      </c>
      <c r="H46" s="68">
        <f>H47</f>
        <v>590000</v>
      </c>
    </row>
    <row r="47" spans="1:8" s="5" customFormat="1" ht="24" customHeight="1" hidden="1">
      <c r="A47" s="19"/>
      <c r="B47" s="19"/>
      <c r="C47" s="19"/>
      <c r="D47" s="145">
        <v>6434</v>
      </c>
      <c r="E47" s="54" t="s">
        <v>131</v>
      </c>
      <c r="F47" s="124">
        <v>590000</v>
      </c>
      <c r="G47" s="124">
        <f>H47-F47</f>
        <v>0</v>
      </c>
      <c r="H47" s="68">
        <v>590000</v>
      </c>
    </row>
    <row r="48" spans="1:8" s="5" customFormat="1" ht="25.5">
      <c r="A48" s="19"/>
      <c r="B48" s="144">
        <v>65</v>
      </c>
      <c r="C48" s="19"/>
      <c r="D48" s="27"/>
      <c r="E48" s="53" t="s">
        <v>132</v>
      </c>
      <c r="F48" s="72">
        <f aca="true" t="shared" si="3" ref="F48:H50">F49</f>
        <v>4200000</v>
      </c>
      <c r="G48" s="72">
        <f t="shared" si="3"/>
        <v>2800000</v>
      </c>
      <c r="H48" s="72">
        <f t="shared" si="3"/>
        <v>7000000</v>
      </c>
    </row>
    <row r="49" spans="1:8" s="71" customFormat="1" ht="12" customHeight="1">
      <c r="A49" s="56"/>
      <c r="B49" s="56"/>
      <c r="C49" s="56">
        <v>652</v>
      </c>
      <c r="D49" s="89"/>
      <c r="E49" s="56" t="s">
        <v>46</v>
      </c>
      <c r="F49" s="124">
        <f t="shared" si="3"/>
        <v>4200000</v>
      </c>
      <c r="G49" s="124">
        <f t="shared" si="3"/>
        <v>2800000</v>
      </c>
      <c r="H49" s="124">
        <f t="shared" si="3"/>
        <v>7000000</v>
      </c>
    </row>
    <row r="50" spans="1:8" s="5" customFormat="1" ht="12.75" customHeight="1" hidden="1">
      <c r="A50" s="19"/>
      <c r="B50" s="19"/>
      <c r="C50" s="19"/>
      <c r="D50" s="27">
        <v>6526</v>
      </c>
      <c r="E50" s="56" t="s">
        <v>47</v>
      </c>
      <c r="F50" s="38">
        <f t="shared" si="3"/>
        <v>4200000</v>
      </c>
      <c r="G50" s="38">
        <f t="shared" si="3"/>
        <v>2800000</v>
      </c>
      <c r="H50" s="38">
        <f t="shared" si="3"/>
        <v>7000000</v>
      </c>
    </row>
    <row r="51" spans="1:8" s="5" customFormat="1" ht="24.75" customHeight="1" hidden="1">
      <c r="A51" s="19"/>
      <c r="B51" s="19"/>
      <c r="C51" s="19"/>
      <c r="D51" s="27"/>
      <c r="E51" s="56" t="s">
        <v>109</v>
      </c>
      <c r="F51" s="38">
        <v>4200000</v>
      </c>
      <c r="G51" s="38">
        <f>H51-F51</f>
        <v>2800000</v>
      </c>
      <c r="H51" s="6">
        <v>7000000</v>
      </c>
    </row>
    <row r="52" spans="1:8" s="64" customFormat="1" ht="26.25" customHeight="1">
      <c r="A52" s="55"/>
      <c r="B52" s="144">
        <v>66</v>
      </c>
      <c r="C52" s="55"/>
      <c r="D52" s="62"/>
      <c r="E52" s="136" t="s">
        <v>136</v>
      </c>
      <c r="F52" s="72">
        <f aca="true" t="shared" si="4" ref="F52:H53">F53</f>
        <v>0</v>
      </c>
      <c r="G52" s="72">
        <f t="shared" si="4"/>
        <v>1500000</v>
      </c>
      <c r="H52" s="72">
        <f t="shared" si="4"/>
        <v>1500000</v>
      </c>
    </row>
    <row r="53" spans="1:8" s="71" customFormat="1" ht="13.5" customHeight="1">
      <c r="A53" s="56"/>
      <c r="B53" s="56"/>
      <c r="C53" s="56">
        <v>661</v>
      </c>
      <c r="D53" s="89"/>
      <c r="E53" s="137" t="s">
        <v>137</v>
      </c>
      <c r="F53" s="90">
        <f t="shared" si="4"/>
        <v>0</v>
      </c>
      <c r="G53" s="90">
        <f t="shared" si="4"/>
        <v>1500000</v>
      </c>
      <c r="H53" s="90">
        <f t="shared" si="4"/>
        <v>1500000</v>
      </c>
    </row>
    <row r="54" spans="1:8" s="71" customFormat="1" ht="13.5" customHeight="1" hidden="1">
      <c r="A54" s="56"/>
      <c r="B54" s="56"/>
      <c r="C54" s="56"/>
      <c r="D54" s="89">
        <v>6615</v>
      </c>
      <c r="E54" s="137" t="s">
        <v>138</v>
      </c>
      <c r="F54" s="90">
        <v>0</v>
      </c>
      <c r="G54" s="90">
        <f>H54-F54</f>
        <v>1500000</v>
      </c>
      <c r="H54" s="68">
        <v>1500000</v>
      </c>
    </row>
    <row r="55" spans="1:8" s="5" customFormat="1" ht="14.25" customHeight="1" hidden="1">
      <c r="A55" s="55">
        <v>7</v>
      </c>
      <c r="B55" s="55"/>
      <c r="C55" s="55"/>
      <c r="D55" s="62"/>
      <c r="E55" s="93" t="s">
        <v>98</v>
      </c>
      <c r="F55" s="72">
        <f>F56+F59</f>
        <v>0</v>
      </c>
      <c r="G55" s="72"/>
      <c r="H55" s="72">
        <f>H56+H59</f>
        <v>0</v>
      </c>
    </row>
    <row r="56" spans="1:8" s="5" customFormat="1" ht="13.5" customHeight="1" hidden="1">
      <c r="A56" s="19"/>
      <c r="B56" s="55">
        <v>71</v>
      </c>
      <c r="C56" s="55"/>
      <c r="D56" s="62"/>
      <c r="E56" s="55" t="s">
        <v>48</v>
      </c>
      <c r="F56" s="72">
        <f>F57</f>
        <v>0</v>
      </c>
      <c r="G56" s="72"/>
      <c r="H56" s="72">
        <f>H57</f>
        <v>0</v>
      </c>
    </row>
    <row r="57" spans="1:8" s="5" customFormat="1" ht="14.25" customHeight="1" hidden="1">
      <c r="A57" s="19"/>
      <c r="B57" s="55"/>
      <c r="C57" s="55">
        <v>711</v>
      </c>
      <c r="D57" s="62"/>
      <c r="E57" s="55" t="s">
        <v>50</v>
      </c>
      <c r="F57" s="72">
        <f>F58</f>
        <v>0</v>
      </c>
      <c r="G57" s="72"/>
      <c r="H57" s="72">
        <f>H58</f>
        <v>0</v>
      </c>
    </row>
    <row r="58" spans="1:8" s="5" customFormat="1" ht="14.25" customHeight="1" hidden="1">
      <c r="A58" s="19"/>
      <c r="B58" s="19"/>
      <c r="C58" s="19"/>
      <c r="D58" s="27">
        <v>7111</v>
      </c>
      <c r="E58" s="56" t="s">
        <v>49</v>
      </c>
      <c r="F58" s="38">
        <v>0</v>
      </c>
      <c r="G58" s="38"/>
      <c r="H58" s="6">
        <v>0</v>
      </c>
    </row>
    <row r="59" spans="1:8" s="5" customFormat="1" ht="14.25" customHeight="1" hidden="1">
      <c r="A59" s="19"/>
      <c r="B59" s="55">
        <v>72</v>
      </c>
      <c r="C59" s="55"/>
      <c r="D59" s="62"/>
      <c r="E59" s="55" t="s">
        <v>53</v>
      </c>
      <c r="F59" s="72">
        <f>F60+F62</f>
        <v>0</v>
      </c>
      <c r="G59" s="72"/>
      <c r="H59" s="72">
        <f>H60+H62</f>
        <v>0</v>
      </c>
    </row>
    <row r="60" spans="1:8" s="5" customFormat="1" ht="13.5" customHeight="1" hidden="1">
      <c r="A60" s="19"/>
      <c r="B60" s="55"/>
      <c r="C60" s="55">
        <v>721</v>
      </c>
      <c r="D60" s="62"/>
      <c r="E60" s="55" t="s">
        <v>51</v>
      </c>
      <c r="F60" s="72">
        <f>F61</f>
        <v>0</v>
      </c>
      <c r="G60" s="72"/>
      <c r="H60" s="72">
        <f>H61</f>
        <v>0</v>
      </c>
    </row>
    <row r="61" spans="1:8" s="5" customFormat="1" ht="13.5" customHeight="1" hidden="1">
      <c r="A61" s="19"/>
      <c r="B61" s="19"/>
      <c r="C61" s="19"/>
      <c r="D61" s="27">
        <v>7212</v>
      </c>
      <c r="E61" s="56" t="s">
        <v>52</v>
      </c>
      <c r="F61" s="38">
        <v>0</v>
      </c>
      <c r="G61" s="38"/>
      <c r="H61" s="6">
        <v>0</v>
      </c>
    </row>
    <row r="62" spans="3:8" s="64" customFormat="1" ht="13.5" customHeight="1" hidden="1">
      <c r="C62" s="64">
        <v>723</v>
      </c>
      <c r="D62" s="112"/>
      <c r="E62" s="67" t="s">
        <v>121</v>
      </c>
      <c r="F62" s="70">
        <f>F63</f>
        <v>0</v>
      </c>
      <c r="G62" s="70"/>
      <c r="H62" s="70">
        <f>H63</f>
        <v>0</v>
      </c>
    </row>
    <row r="63" spans="4:8" s="5" customFormat="1" ht="12.75" customHeight="1" hidden="1">
      <c r="D63" s="59">
        <v>7231</v>
      </c>
      <c r="E63" s="60" t="s">
        <v>25</v>
      </c>
      <c r="F63" s="6">
        <v>0</v>
      </c>
      <c r="G63" s="6"/>
      <c r="H63" s="6">
        <v>0</v>
      </c>
    </row>
    <row r="64" spans="4:8" s="71" customFormat="1" ht="15" customHeight="1">
      <c r="D64" s="59"/>
      <c r="F64" s="68"/>
      <c r="G64" s="68"/>
      <c r="H64" s="68"/>
    </row>
    <row r="65" spans="3:8" s="5" customFormat="1" ht="12.75">
      <c r="C65" s="4"/>
      <c r="D65" s="29"/>
      <c r="E65" s="26"/>
      <c r="G65" s="6"/>
      <c r="H65" s="6"/>
    </row>
    <row r="66" spans="4:8" s="5" customFormat="1" ht="12.75" hidden="1">
      <c r="D66" s="30"/>
      <c r="E66" s="21"/>
      <c r="H66" s="6"/>
    </row>
    <row r="67" spans="4:8" s="5" customFormat="1" ht="12.75" hidden="1">
      <c r="D67" s="30"/>
      <c r="E67" s="21"/>
      <c r="H67" s="6"/>
    </row>
    <row r="68" spans="4:8" s="5" customFormat="1" ht="12.75" hidden="1">
      <c r="D68" s="32"/>
      <c r="E68" s="14"/>
      <c r="H68" s="6"/>
    </row>
    <row r="69" spans="4:8" s="5" customFormat="1" ht="12.75" hidden="1">
      <c r="D69" s="30"/>
      <c r="E69" s="21"/>
      <c r="H69" s="6"/>
    </row>
    <row r="70" spans="4:8" s="5" customFormat="1" ht="12.75" hidden="1">
      <c r="D70" s="30"/>
      <c r="E70" s="21"/>
      <c r="H70" s="6"/>
    </row>
    <row r="71" spans="4:8" s="5" customFormat="1" ht="12.75" hidden="1">
      <c r="D71" s="30"/>
      <c r="E71" s="21"/>
      <c r="H71" s="6"/>
    </row>
    <row r="72" spans="4:8" s="5" customFormat="1" ht="12.75">
      <c r="D72" s="29"/>
      <c r="E72" s="26"/>
      <c r="H72" s="6"/>
    </row>
    <row r="73" spans="4:8" s="5" customFormat="1" ht="12.75" hidden="1">
      <c r="D73" s="30"/>
      <c r="E73" s="21"/>
      <c r="H73" s="6"/>
    </row>
    <row r="74" spans="4:8" s="5" customFormat="1" ht="12.75">
      <c r="D74" s="29"/>
      <c r="E74" s="26"/>
      <c r="H74" s="6"/>
    </row>
    <row r="75" spans="4:8" s="5" customFormat="1" ht="12.75" hidden="1">
      <c r="D75" s="30"/>
      <c r="E75" s="21"/>
      <c r="H75" s="6"/>
    </row>
    <row r="76" spans="4:8" s="5" customFormat="1" ht="12.75" hidden="1">
      <c r="D76" s="30"/>
      <c r="E76" s="21"/>
      <c r="H76" s="6"/>
    </row>
    <row r="77" spans="4:8" s="5" customFormat="1" ht="12.75">
      <c r="D77" s="30"/>
      <c r="E77" s="21"/>
      <c r="H77" s="6"/>
    </row>
    <row r="78" spans="4:8" s="5" customFormat="1" ht="13.5" customHeight="1">
      <c r="D78" s="30"/>
      <c r="E78" s="21"/>
      <c r="H78" s="6"/>
    </row>
    <row r="79" spans="3:8" s="5" customFormat="1" ht="12.75">
      <c r="C79" s="4"/>
      <c r="D79" s="30"/>
      <c r="E79" s="20"/>
      <c r="H79" s="6"/>
    </row>
    <row r="80" spans="4:8" s="5" customFormat="1" ht="12.75">
      <c r="D80" s="35"/>
      <c r="E80" s="16"/>
      <c r="H80" s="6"/>
    </row>
    <row r="81" spans="4:8" s="5" customFormat="1" ht="12.75" hidden="1">
      <c r="D81" s="30"/>
      <c r="E81" s="21"/>
      <c r="H81" s="6"/>
    </row>
    <row r="82" spans="4:8" s="5" customFormat="1" ht="12.75" hidden="1">
      <c r="D82" s="32"/>
      <c r="E82" s="14"/>
      <c r="H82" s="6"/>
    </row>
    <row r="83" spans="4:8" s="5" customFormat="1" ht="12.75" hidden="1">
      <c r="D83" s="32"/>
      <c r="E83" s="14"/>
      <c r="H83" s="6"/>
    </row>
    <row r="84" spans="4:8" s="5" customFormat="1" ht="12.75" hidden="1">
      <c r="D84" s="30"/>
      <c r="E84" s="21"/>
      <c r="H84" s="6"/>
    </row>
    <row r="85" spans="4:8" s="5" customFormat="1" ht="12.75">
      <c r="D85" s="29"/>
      <c r="E85" s="26"/>
      <c r="H85" s="6"/>
    </row>
    <row r="86" spans="4:8" s="5" customFormat="1" ht="12.75" hidden="1">
      <c r="D86" s="30"/>
      <c r="E86" s="21"/>
      <c r="H86" s="6"/>
    </row>
    <row r="87" spans="4:8" s="5" customFormat="1" ht="12.75" hidden="1">
      <c r="D87" s="30"/>
      <c r="E87" s="21"/>
      <c r="H87" s="6"/>
    </row>
    <row r="88" spans="4:8" s="5" customFormat="1" ht="12.75">
      <c r="D88" s="29"/>
      <c r="E88" s="26"/>
      <c r="H88" s="6"/>
    </row>
    <row r="89" spans="4:8" s="5" customFormat="1" ht="12.75" hidden="1">
      <c r="D89" s="30"/>
      <c r="E89" s="21"/>
      <c r="H89" s="6"/>
    </row>
    <row r="90" spans="4:8" s="5" customFormat="1" ht="12.75" hidden="1">
      <c r="D90" s="32"/>
      <c r="E90" s="14"/>
      <c r="H90" s="6"/>
    </row>
    <row r="91" spans="4:8" s="5" customFormat="1" ht="12.75">
      <c r="D91" s="29"/>
      <c r="E91" s="16"/>
      <c r="H91" s="6"/>
    </row>
    <row r="92" spans="4:8" s="5" customFormat="1" ht="12.75" hidden="1">
      <c r="D92" s="31"/>
      <c r="E92" s="14"/>
      <c r="H92" s="6"/>
    </row>
    <row r="93" spans="4:8" s="5" customFormat="1" ht="12.75">
      <c r="D93" s="29"/>
      <c r="E93" s="26"/>
      <c r="H93" s="6"/>
    </row>
    <row r="94" spans="4:8" s="5" customFormat="1" ht="12.75" hidden="1">
      <c r="D94" s="30"/>
      <c r="E94" s="21"/>
      <c r="H94" s="6"/>
    </row>
    <row r="95" spans="3:8" s="5" customFormat="1" ht="12.75">
      <c r="C95" s="4"/>
      <c r="D95" s="30"/>
      <c r="E95" s="20"/>
      <c r="H95" s="6"/>
    </row>
    <row r="96" spans="4:8" s="5" customFormat="1" ht="12.75">
      <c r="D96" s="31"/>
      <c r="E96" s="26"/>
      <c r="H96" s="6"/>
    </row>
    <row r="97" spans="4:8" s="5" customFormat="1" ht="12.75" hidden="1">
      <c r="D97" s="31"/>
      <c r="E97" s="14"/>
      <c r="H97" s="6"/>
    </row>
    <row r="98" spans="3:8" s="5" customFormat="1" ht="12.75">
      <c r="C98" s="4"/>
      <c r="D98" s="31"/>
      <c r="E98" s="36"/>
      <c r="H98" s="6"/>
    </row>
    <row r="99" spans="3:8" s="5" customFormat="1" ht="12.75">
      <c r="C99" s="4"/>
      <c r="D99" s="29"/>
      <c r="E99" s="25"/>
      <c r="H99" s="6"/>
    </row>
    <row r="100" spans="4:8" s="5" customFormat="1" ht="12.75" hidden="1">
      <c r="D100" s="30"/>
      <c r="E100" s="21"/>
      <c r="H100" s="6"/>
    </row>
    <row r="101" spans="4:8" s="5" customFormat="1" ht="12.75">
      <c r="D101" s="35"/>
      <c r="E101" s="6"/>
      <c r="H101" s="6"/>
    </row>
    <row r="102" spans="4:8" s="5" customFormat="1" ht="11.25" customHeight="1" hidden="1">
      <c r="D102" s="32"/>
      <c r="E102" s="14"/>
      <c r="H102" s="6"/>
    </row>
    <row r="103" spans="2:8" s="5" customFormat="1" ht="24" customHeight="1">
      <c r="B103" s="4"/>
      <c r="D103" s="32"/>
      <c r="E103" s="122"/>
      <c r="H103" s="6"/>
    </row>
    <row r="104" spans="3:8" s="5" customFormat="1" ht="15" customHeight="1">
      <c r="C104" s="4"/>
      <c r="D104" s="32"/>
      <c r="E104" s="122"/>
      <c r="H104" s="6"/>
    </row>
    <row r="105" spans="4:8" s="5" customFormat="1" ht="11.25" customHeight="1">
      <c r="D105" s="35"/>
      <c r="E105" s="16"/>
      <c r="H105" s="6"/>
    </row>
    <row r="106" spans="4:8" s="5" customFormat="1" ht="12.75" hidden="1">
      <c r="D106" s="32"/>
      <c r="E106" s="14"/>
      <c r="H106" s="6"/>
    </row>
    <row r="107" spans="2:8" s="5" customFormat="1" ht="13.5" customHeight="1">
      <c r="B107" s="4"/>
      <c r="D107" s="32"/>
      <c r="E107" s="3"/>
      <c r="H107" s="6"/>
    </row>
    <row r="108" spans="3:8" s="5" customFormat="1" ht="12.75" customHeight="1">
      <c r="C108" s="4"/>
      <c r="D108" s="32"/>
      <c r="E108" s="20"/>
      <c r="H108" s="6"/>
    </row>
    <row r="109" spans="3:8" s="5" customFormat="1" ht="12.75" customHeight="1">
      <c r="C109" s="4"/>
      <c r="D109" s="29"/>
      <c r="E109" s="25"/>
      <c r="H109" s="6"/>
    </row>
    <row r="110" spans="4:8" s="5" customFormat="1" ht="12.75" hidden="1">
      <c r="D110" s="30"/>
      <c r="E110" s="21"/>
      <c r="H110" s="6"/>
    </row>
    <row r="111" s="5" customFormat="1" ht="12.75">
      <c r="H111" s="6"/>
    </row>
    <row r="112" s="5" customFormat="1" ht="12.75">
      <c r="H112" s="6"/>
    </row>
    <row r="113" s="5" customFormat="1" ht="12.75" hidden="1">
      <c r="H113" s="6"/>
    </row>
    <row r="114" s="5" customFormat="1" ht="12.75" hidden="1">
      <c r="H114" s="6"/>
    </row>
    <row r="115" s="5" customFormat="1" ht="19.5" customHeight="1">
      <c r="H115" s="6"/>
    </row>
    <row r="116" s="5" customFormat="1" ht="15" customHeight="1">
      <c r="H116" s="6"/>
    </row>
    <row r="117" s="5" customFormat="1" ht="12.75">
      <c r="H117" s="6"/>
    </row>
    <row r="118" s="5" customFormat="1" ht="12.75">
      <c r="H118" s="6"/>
    </row>
    <row r="119" s="5" customFormat="1" ht="12.75">
      <c r="H119" s="6"/>
    </row>
    <row r="120" s="5" customFormat="1" ht="12.75">
      <c r="H120" s="6"/>
    </row>
    <row r="121" s="5" customFormat="1" ht="12.75">
      <c r="H121" s="6"/>
    </row>
    <row r="122" s="5" customFormat="1" ht="12.75">
      <c r="H122" s="6"/>
    </row>
    <row r="123" s="5" customFormat="1" ht="22.5" customHeight="1">
      <c r="H123" s="6"/>
    </row>
    <row r="124" s="5" customFormat="1" ht="12.75">
      <c r="H124" s="6"/>
    </row>
    <row r="125" s="5" customFormat="1" ht="12.75">
      <c r="H125" s="6"/>
    </row>
    <row r="126" s="5" customFormat="1" ht="12.75">
      <c r="H126" s="6"/>
    </row>
    <row r="127" s="5" customFormat="1" ht="12.75">
      <c r="H127" s="6"/>
    </row>
    <row r="128" s="5" customFormat="1" ht="13.5" customHeight="1">
      <c r="H128" s="6"/>
    </row>
    <row r="129" s="5" customFormat="1" ht="13.5" customHeight="1">
      <c r="H129" s="6"/>
    </row>
    <row r="130" s="5" customFormat="1" ht="13.5" customHeight="1">
      <c r="H130" s="6"/>
    </row>
    <row r="131" s="5" customFormat="1" ht="12.75">
      <c r="H131" s="6"/>
    </row>
    <row r="132" s="5" customFormat="1" ht="12.75">
      <c r="H132" s="6"/>
    </row>
    <row r="133" s="5" customFormat="1" ht="12.75">
      <c r="H133" s="6"/>
    </row>
    <row r="134" s="5" customFormat="1" ht="12.75">
      <c r="H134" s="6"/>
    </row>
    <row r="135" s="5" customFormat="1" ht="12.75">
      <c r="H135" s="6"/>
    </row>
    <row r="136" s="5" customFormat="1" ht="12.75">
      <c r="H136" s="6"/>
    </row>
    <row r="137" s="5" customFormat="1" ht="12.75">
      <c r="H137" s="6"/>
    </row>
    <row r="138" s="5" customFormat="1" ht="12.75">
      <c r="H138" s="6"/>
    </row>
    <row r="139" s="5" customFormat="1" ht="12.75">
      <c r="H139" s="6"/>
    </row>
    <row r="140" s="5" customFormat="1" ht="12.75">
      <c r="H140" s="6"/>
    </row>
    <row r="141" s="5" customFormat="1" ht="12.75">
      <c r="H141" s="6"/>
    </row>
    <row r="142" s="40" customFormat="1" ht="18" customHeight="1">
      <c r="H142" s="127"/>
    </row>
    <row r="143" s="71" customFormat="1" ht="28.5" customHeight="1">
      <c r="H143" s="68"/>
    </row>
    <row r="144" s="5" customFormat="1" ht="12.75">
      <c r="H144" s="6"/>
    </row>
    <row r="145" s="5" customFormat="1" ht="12.75">
      <c r="H145" s="6"/>
    </row>
    <row r="146" s="5" customFormat="1" ht="12.75">
      <c r="H146" s="6"/>
    </row>
    <row r="147" s="5" customFormat="1" ht="17.25" customHeight="1">
      <c r="H147" s="6"/>
    </row>
    <row r="148" s="5" customFormat="1" ht="13.5" customHeight="1">
      <c r="H148" s="6"/>
    </row>
    <row r="149" s="5" customFormat="1" ht="12.75">
      <c r="H149" s="6"/>
    </row>
    <row r="150" s="5" customFormat="1" ht="12.75">
      <c r="H150" s="6"/>
    </row>
    <row r="151" s="5" customFormat="1" ht="12.75">
      <c r="H151" s="6"/>
    </row>
    <row r="152" s="5" customFormat="1" ht="12.75">
      <c r="H152" s="6"/>
    </row>
    <row r="153" s="5" customFormat="1" ht="12.75">
      <c r="H153" s="6"/>
    </row>
    <row r="154" s="5" customFormat="1" ht="22.5" customHeight="1">
      <c r="H154" s="6"/>
    </row>
    <row r="155" s="5" customFormat="1" ht="22.5" customHeight="1">
      <c r="H155" s="6"/>
    </row>
    <row r="156" spans="4:8" s="5" customFormat="1" ht="12.75">
      <c r="D156" s="33"/>
      <c r="H156" s="6"/>
    </row>
    <row r="157" spans="4:8" s="5" customFormat="1" ht="12.75">
      <c r="D157" s="33"/>
      <c r="H157" s="6"/>
    </row>
    <row r="158" spans="4:8" s="5" customFormat="1" ht="12.75">
      <c r="D158" s="33"/>
      <c r="H158" s="6"/>
    </row>
    <row r="159" spans="4:8" s="5" customFormat="1" ht="12.75">
      <c r="D159" s="33"/>
      <c r="H159" s="6"/>
    </row>
    <row r="160" spans="4:8" s="5" customFormat="1" ht="12.75">
      <c r="D160" s="33"/>
      <c r="H160" s="6"/>
    </row>
    <row r="161" spans="4:8" s="5" customFormat="1" ht="12.75">
      <c r="D161" s="33"/>
      <c r="H161" s="6"/>
    </row>
    <row r="162" spans="4:8" s="5" customFormat="1" ht="12.75">
      <c r="D162" s="33"/>
      <c r="H162" s="6"/>
    </row>
    <row r="163" spans="4:8" s="5" customFormat="1" ht="12.75">
      <c r="D163" s="33"/>
      <c r="H163" s="6"/>
    </row>
    <row r="164" spans="4:8" s="5" customFormat="1" ht="12.75">
      <c r="D164" s="33"/>
      <c r="H164" s="6"/>
    </row>
    <row r="165" spans="4:8" s="5" customFormat="1" ht="12.75">
      <c r="D165" s="33"/>
      <c r="H165" s="6"/>
    </row>
    <row r="166" spans="4:8" s="5" customFormat="1" ht="12.75">
      <c r="D166" s="33"/>
      <c r="H166" s="6"/>
    </row>
    <row r="167" spans="4:8" s="5" customFormat="1" ht="12.75">
      <c r="D167" s="33"/>
      <c r="H167" s="6"/>
    </row>
    <row r="168" spans="4:8" s="5" customFormat="1" ht="12.75">
      <c r="D168" s="33"/>
      <c r="H168" s="6"/>
    </row>
    <row r="169" spans="4:8" s="5" customFormat="1" ht="12.75">
      <c r="D169" s="33"/>
      <c r="H169" s="6"/>
    </row>
    <row r="170" spans="4:8" s="5" customFormat="1" ht="12.75">
      <c r="D170" s="33"/>
      <c r="H170" s="6"/>
    </row>
    <row r="171" spans="4:8" s="5" customFormat="1" ht="12.75">
      <c r="D171" s="33"/>
      <c r="H171" s="6"/>
    </row>
    <row r="172" spans="4:8" s="5" customFormat="1" ht="12.75">
      <c r="D172" s="33"/>
      <c r="H172" s="6"/>
    </row>
    <row r="173" spans="4:8" s="5" customFormat="1" ht="12.75">
      <c r="D173" s="33"/>
      <c r="H173" s="6"/>
    </row>
    <row r="174" spans="4:8" s="5" customFormat="1" ht="12.75">
      <c r="D174" s="33"/>
      <c r="H174" s="6"/>
    </row>
    <row r="175" spans="4:8" s="5" customFormat="1" ht="12.75">
      <c r="D175" s="33"/>
      <c r="H175" s="6"/>
    </row>
    <row r="176" spans="4:8" s="5" customFormat="1" ht="12.75">
      <c r="D176" s="33"/>
      <c r="H176" s="6"/>
    </row>
    <row r="177" spans="4:8" s="5" customFormat="1" ht="12.75">
      <c r="D177" s="33"/>
      <c r="H177" s="6"/>
    </row>
    <row r="178" spans="4:8" s="5" customFormat="1" ht="12.75">
      <c r="D178" s="33"/>
      <c r="H178" s="6"/>
    </row>
    <row r="179" spans="4:8" s="5" customFormat="1" ht="12.75">
      <c r="D179" s="33"/>
      <c r="H179" s="6"/>
    </row>
    <row r="180" spans="4:8" s="5" customFormat="1" ht="12.75">
      <c r="D180" s="33"/>
      <c r="H180" s="6"/>
    </row>
    <row r="181" spans="4:8" s="5" customFormat="1" ht="12.75">
      <c r="D181" s="33"/>
      <c r="H181" s="6"/>
    </row>
    <row r="182" spans="4:8" s="5" customFormat="1" ht="12.75">
      <c r="D182" s="33"/>
      <c r="H182" s="6"/>
    </row>
    <row r="183" spans="4:8" s="5" customFormat="1" ht="12.75">
      <c r="D183" s="33"/>
      <c r="H183" s="6"/>
    </row>
    <row r="184" spans="4:8" s="5" customFormat="1" ht="12.75">
      <c r="D184" s="33"/>
      <c r="H184" s="6"/>
    </row>
    <row r="185" spans="4:8" s="5" customFormat="1" ht="12.75">
      <c r="D185" s="33"/>
      <c r="H185" s="6"/>
    </row>
    <row r="186" spans="4:8" s="5" customFormat="1" ht="12.75">
      <c r="D186" s="33"/>
      <c r="H186" s="6"/>
    </row>
    <row r="187" spans="4:8" s="5" customFormat="1" ht="12.75">
      <c r="D187" s="33"/>
      <c r="H187" s="6"/>
    </row>
    <row r="188" spans="4:8" s="5" customFormat="1" ht="12.75">
      <c r="D188" s="33"/>
      <c r="H188" s="6"/>
    </row>
    <row r="189" spans="4:8" s="5" customFormat="1" ht="12.75">
      <c r="D189" s="33"/>
      <c r="H189" s="6"/>
    </row>
    <row r="190" spans="4:8" s="5" customFormat="1" ht="12.75">
      <c r="D190" s="33"/>
      <c r="H190" s="6"/>
    </row>
    <row r="191" spans="4:8" s="5" customFormat="1" ht="12.75">
      <c r="D191" s="33"/>
      <c r="H191" s="6"/>
    </row>
    <row r="192" spans="4:8" s="5" customFormat="1" ht="12.75">
      <c r="D192" s="33"/>
      <c r="H192" s="6"/>
    </row>
    <row r="193" spans="4:8" s="5" customFormat="1" ht="12.75">
      <c r="D193" s="33"/>
      <c r="H193" s="6"/>
    </row>
    <row r="194" spans="4:8" s="5" customFormat="1" ht="12.75">
      <c r="D194" s="33"/>
      <c r="H194" s="6"/>
    </row>
    <row r="195" spans="4:8" s="5" customFormat="1" ht="12.75">
      <c r="D195" s="33"/>
      <c r="H195" s="6"/>
    </row>
    <row r="196" spans="4:8" s="5" customFormat="1" ht="12.75">
      <c r="D196" s="33"/>
      <c r="H196" s="6"/>
    </row>
    <row r="197" spans="4:8" s="5" customFormat="1" ht="12.75">
      <c r="D197" s="33"/>
      <c r="H197" s="6"/>
    </row>
    <row r="198" spans="4:8" s="5" customFormat="1" ht="12.75">
      <c r="D198" s="33"/>
      <c r="H198" s="6"/>
    </row>
    <row r="199" spans="4:8" s="5" customFormat="1" ht="12.75">
      <c r="D199" s="33"/>
      <c r="H199" s="6"/>
    </row>
    <row r="200" spans="4:8" s="5" customFormat="1" ht="12.75">
      <c r="D200" s="33"/>
      <c r="H200" s="6"/>
    </row>
    <row r="201" spans="4:8" s="5" customFormat="1" ht="12.75">
      <c r="D201" s="33"/>
      <c r="H201" s="6"/>
    </row>
    <row r="202" spans="4:8" s="5" customFormat="1" ht="12.75">
      <c r="D202" s="33"/>
      <c r="H202" s="6"/>
    </row>
    <row r="203" spans="4:8" s="5" customFormat="1" ht="12.75">
      <c r="D203" s="33"/>
      <c r="H203" s="6"/>
    </row>
    <row r="204" spans="4:8" s="5" customFormat="1" ht="12.75">
      <c r="D204" s="33"/>
      <c r="H204" s="6"/>
    </row>
    <row r="205" spans="4:8" s="5" customFormat="1" ht="12.75">
      <c r="D205" s="33"/>
      <c r="H205" s="6"/>
    </row>
    <row r="206" spans="4:8" s="5" customFormat="1" ht="12.75">
      <c r="D206" s="33"/>
      <c r="H206" s="6"/>
    </row>
    <row r="207" spans="4:8" s="5" customFormat="1" ht="12.75">
      <c r="D207" s="33"/>
      <c r="H207" s="6"/>
    </row>
    <row r="208" spans="4:8" s="5" customFormat="1" ht="12.75">
      <c r="D208" s="33"/>
      <c r="H208" s="6"/>
    </row>
    <row r="209" spans="4:8" s="5" customFormat="1" ht="12.75">
      <c r="D209" s="33"/>
      <c r="H209" s="6"/>
    </row>
    <row r="210" spans="4:8" s="5" customFormat="1" ht="12.75">
      <c r="D210" s="33"/>
      <c r="H210" s="6"/>
    </row>
    <row r="211" spans="4:8" s="5" customFormat="1" ht="12.75">
      <c r="D211" s="33"/>
      <c r="H211" s="6"/>
    </row>
    <row r="212" spans="4:8" s="5" customFormat="1" ht="12.75">
      <c r="D212" s="33"/>
      <c r="H212" s="6"/>
    </row>
    <row r="213" spans="4:8" s="5" customFormat="1" ht="12.75">
      <c r="D213" s="33"/>
      <c r="H213" s="6"/>
    </row>
    <row r="214" spans="4:8" s="5" customFormat="1" ht="12.75">
      <c r="D214" s="33"/>
      <c r="H214" s="6"/>
    </row>
    <row r="215" spans="4:8" s="5" customFormat="1" ht="12.75">
      <c r="D215" s="33"/>
      <c r="H215" s="6"/>
    </row>
    <row r="216" spans="4:8" s="5" customFormat="1" ht="12.75">
      <c r="D216" s="33"/>
      <c r="H216" s="6"/>
    </row>
    <row r="217" spans="4:8" s="5" customFormat="1" ht="12.75">
      <c r="D217" s="33"/>
      <c r="H217" s="6"/>
    </row>
    <row r="218" spans="4:8" s="5" customFormat="1" ht="12.75">
      <c r="D218" s="33"/>
      <c r="H218" s="6"/>
    </row>
    <row r="219" spans="4:8" s="5" customFormat="1" ht="12.75">
      <c r="D219" s="33"/>
      <c r="H219" s="6"/>
    </row>
    <row r="220" spans="4:8" s="5" customFormat="1" ht="12.75">
      <c r="D220" s="33"/>
      <c r="H220" s="6"/>
    </row>
    <row r="221" spans="4:8" s="5" customFormat="1" ht="12.75">
      <c r="D221" s="33"/>
      <c r="H221" s="6"/>
    </row>
    <row r="222" spans="4:8" s="5" customFormat="1" ht="12.75">
      <c r="D222" s="33"/>
      <c r="H222" s="6"/>
    </row>
    <row r="223" spans="4:8" s="5" customFormat="1" ht="12.75">
      <c r="D223" s="33"/>
      <c r="H223" s="6"/>
    </row>
    <row r="224" spans="4:8" s="5" customFormat="1" ht="12.75">
      <c r="D224" s="33"/>
      <c r="H224" s="6"/>
    </row>
    <row r="225" spans="4:8" s="5" customFormat="1" ht="12.75">
      <c r="D225" s="33"/>
      <c r="H225" s="6"/>
    </row>
    <row r="226" spans="4:8" s="5" customFormat="1" ht="12.75">
      <c r="D226" s="33"/>
      <c r="H226" s="6"/>
    </row>
    <row r="227" spans="4:8" s="5" customFormat="1" ht="12.75">
      <c r="D227" s="33"/>
      <c r="H227" s="6"/>
    </row>
    <row r="228" spans="4:8" s="5" customFormat="1" ht="12.75">
      <c r="D228" s="33"/>
      <c r="H228" s="6"/>
    </row>
    <row r="229" spans="4:8" s="5" customFormat="1" ht="12.75">
      <c r="D229" s="33"/>
      <c r="H229" s="6"/>
    </row>
    <row r="230" spans="4:8" s="5" customFormat="1" ht="12.75">
      <c r="D230" s="33"/>
      <c r="H230" s="6"/>
    </row>
    <row r="231" spans="4:8" s="5" customFormat="1" ht="12.75">
      <c r="D231" s="33"/>
      <c r="H231" s="6"/>
    </row>
    <row r="232" spans="4:8" s="5" customFormat="1" ht="12.75">
      <c r="D232" s="33"/>
      <c r="H232" s="6"/>
    </row>
    <row r="233" spans="4:8" s="5" customFormat="1" ht="12.75">
      <c r="D233" s="33"/>
      <c r="H233" s="6"/>
    </row>
    <row r="234" spans="4:8" s="5" customFormat="1" ht="12.75">
      <c r="D234" s="33"/>
      <c r="H234" s="6"/>
    </row>
    <row r="235" spans="4:8" s="5" customFormat="1" ht="12.75">
      <c r="D235" s="33"/>
      <c r="H235" s="6"/>
    </row>
    <row r="236" spans="4:8" s="5" customFormat="1" ht="12.75">
      <c r="D236" s="33"/>
      <c r="H236" s="6"/>
    </row>
    <row r="237" spans="4:8" s="5" customFormat="1" ht="12.75">
      <c r="D237" s="33"/>
      <c r="H237" s="6"/>
    </row>
    <row r="238" spans="4:8" s="5" customFormat="1" ht="12.75">
      <c r="D238" s="33"/>
      <c r="H238" s="6"/>
    </row>
    <row r="239" spans="4:8" s="5" customFormat="1" ht="12.75">
      <c r="D239" s="33"/>
      <c r="H239" s="6"/>
    </row>
    <row r="240" spans="4:8" s="5" customFormat="1" ht="12.75">
      <c r="D240" s="33"/>
      <c r="H240" s="6"/>
    </row>
    <row r="241" spans="4:8" s="5" customFormat="1" ht="12.75">
      <c r="D241" s="33"/>
      <c r="H241" s="6"/>
    </row>
    <row r="242" spans="4:8" s="5" customFormat="1" ht="12.75">
      <c r="D242" s="33"/>
      <c r="H242" s="6"/>
    </row>
    <row r="243" spans="4:8" s="5" customFormat="1" ht="12.75">
      <c r="D243" s="33"/>
      <c r="H243" s="6"/>
    </row>
    <row r="244" spans="4:8" s="5" customFormat="1" ht="12.75">
      <c r="D244" s="33"/>
      <c r="H244" s="6"/>
    </row>
    <row r="245" spans="4:8" s="5" customFormat="1" ht="12.75">
      <c r="D245" s="33"/>
      <c r="H245" s="6"/>
    </row>
    <row r="246" spans="4:8" s="5" customFormat="1" ht="12.75">
      <c r="D246" s="33"/>
      <c r="H246" s="6"/>
    </row>
    <row r="247" spans="4:8" s="5" customFormat="1" ht="12.75">
      <c r="D247" s="33"/>
      <c r="H247" s="6"/>
    </row>
    <row r="248" spans="4:8" s="5" customFormat="1" ht="12.75">
      <c r="D248" s="33"/>
      <c r="H248" s="6"/>
    </row>
    <row r="249" spans="4:8" s="5" customFormat="1" ht="12.75">
      <c r="D249" s="33"/>
      <c r="H249" s="6"/>
    </row>
    <row r="250" spans="4:8" s="5" customFormat="1" ht="12.75">
      <c r="D250" s="33"/>
      <c r="H250" s="6"/>
    </row>
    <row r="251" spans="4:8" s="5" customFormat="1" ht="12.75">
      <c r="D251" s="33"/>
      <c r="H251" s="6"/>
    </row>
    <row r="252" spans="4:8" s="5" customFormat="1" ht="12.75">
      <c r="D252" s="33"/>
      <c r="H252" s="6"/>
    </row>
    <row r="253" spans="4:8" s="5" customFormat="1" ht="12.75">
      <c r="D253" s="33"/>
      <c r="H253" s="6"/>
    </row>
    <row r="254" spans="4:8" s="5" customFormat="1" ht="12.75">
      <c r="D254" s="33"/>
      <c r="H254" s="6"/>
    </row>
    <row r="255" spans="4:8" s="5" customFormat="1" ht="12.75">
      <c r="D255" s="33"/>
      <c r="H255" s="6"/>
    </row>
    <row r="256" spans="4:8" s="5" customFormat="1" ht="12.75">
      <c r="D256" s="33"/>
      <c r="H256" s="6"/>
    </row>
    <row r="257" spans="4:8" s="5" customFormat="1" ht="12.75">
      <c r="D257" s="33"/>
      <c r="H257" s="6"/>
    </row>
    <row r="258" spans="4:8" s="5" customFormat="1" ht="12.75">
      <c r="D258" s="33"/>
      <c r="H258" s="6"/>
    </row>
    <row r="259" spans="4:8" s="5" customFormat="1" ht="12.75">
      <c r="D259" s="33"/>
      <c r="H259" s="6"/>
    </row>
    <row r="260" spans="4:8" s="5" customFormat="1" ht="12.75">
      <c r="D260" s="33"/>
      <c r="H260" s="6"/>
    </row>
    <row r="261" spans="4:8" s="5" customFormat="1" ht="12.75">
      <c r="D261" s="33"/>
      <c r="H261" s="6"/>
    </row>
    <row r="262" spans="4:8" s="5" customFormat="1" ht="12.75">
      <c r="D262" s="33"/>
      <c r="H262" s="6"/>
    </row>
    <row r="263" spans="4:8" s="5" customFormat="1" ht="12.75">
      <c r="D263" s="33"/>
      <c r="H263" s="6"/>
    </row>
    <row r="264" spans="4:8" s="5" customFormat="1" ht="12.75">
      <c r="D264" s="33"/>
      <c r="H264" s="6"/>
    </row>
    <row r="265" spans="4:8" s="5" customFormat="1" ht="12.75">
      <c r="D265" s="33"/>
      <c r="H265" s="6"/>
    </row>
    <row r="266" spans="4:8" s="5" customFormat="1" ht="12.75">
      <c r="D266" s="33"/>
      <c r="H266" s="6"/>
    </row>
    <row r="267" spans="4:8" s="5" customFormat="1" ht="12.75">
      <c r="D267" s="33"/>
      <c r="H267" s="6"/>
    </row>
    <row r="268" spans="4:8" s="5" customFormat="1" ht="12.75">
      <c r="D268" s="33"/>
      <c r="H268" s="6"/>
    </row>
    <row r="269" spans="4:8" s="5" customFormat="1" ht="12.75">
      <c r="D269" s="33"/>
      <c r="H269" s="6"/>
    </row>
    <row r="270" spans="4:8" s="5" customFormat="1" ht="12.75">
      <c r="D270" s="33"/>
      <c r="H270" s="6"/>
    </row>
    <row r="271" spans="4:8" s="5" customFormat="1" ht="12.75">
      <c r="D271" s="33"/>
      <c r="H271" s="6"/>
    </row>
    <row r="272" spans="4:8" s="5" customFormat="1" ht="12.75">
      <c r="D272" s="33"/>
      <c r="H272" s="6"/>
    </row>
    <row r="273" spans="4:8" s="5" customFormat="1" ht="12.75">
      <c r="D273" s="33"/>
      <c r="H273" s="6"/>
    </row>
    <row r="274" spans="4:8" s="5" customFormat="1" ht="12.75">
      <c r="D274" s="33"/>
      <c r="H274" s="6"/>
    </row>
    <row r="275" spans="4:8" s="5" customFormat="1" ht="12.75">
      <c r="D275" s="33"/>
      <c r="H275" s="6"/>
    </row>
    <row r="276" spans="4:8" s="5" customFormat="1" ht="12.75">
      <c r="D276" s="33"/>
      <c r="H276" s="6"/>
    </row>
    <row r="277" spans="4:8" s="5" customFormat="1" ht="12.75">
      <c r="D277" s="33"/>
      <c r="H277" s="6"/>
    </row>
    <row r="278" spans="4:8" s="5" customFormat="1" ht="12.75">
      <c r="D278" s="33"/>
      <c r="H278" s="6"/>
    </row>
    <row r="279" spans="4:8" s="5" customFormat="1" ht="12.75">
      <c r="D279" s="33"/>
      <c r="H279" s="6"/>
    </row>
    <row r="280" spans="4:8" s="5" customFormat="1" ht="12.75">
      <c r="D280" s="33"/>
      <c r="H280" s="6"/>
    </row>
    <row r="281" spans="4:8" s="5" customFormat="1" ht="12.75">
      <c r="D281" s="33"/>
      <c r="H281" s="6"/>
    </row>
    <row r="282" spans="4:8" s="5" customFormat="1" ht="12.75">
      <c r="D282" s="33"/>
      <c r="H282" s="6"/>
    </row>
    <row r="283" spans="4:8" s="5" customFormat="1" ht="12.75">
      <c r="D283" s="33"/>
      <c r="H283" s="6"/>
    </row>
    <row r="284" spans="4:8" s="5" customFormat="1" ht="12.75">
      <c r="D284" s="33"/>
      <c r="H284" s="6"/>
    </row>
    <row r="285" spans="4:8" s="5" customFormat="1" ht="12.75">
      <c r="D285" s="33"/>
      <c r="H285" s="6"/>
    </row>
    <row r="286" spans="4:8" s="5" customFormat="1" ht="12.75">
      <c r="D286" s="33"/>
      <c r="H286" s="6"/>
    </row>
    <row r="287" spans="4:8" s="5" customFormat="1" ht="12.75">
      <c r="D287" s="33"/>
      <c r="H287" s="6"/>
    </row>
    <row r="288" spans="4:8" s="5" customFormat="1" ht="12.75">
      <c r="D288" s="33"/>
      <c r="H288" s="6"/>
    </row>
    <row r="289" spans="4:8" s="5" customFormat="1" ht="12.75">
      <c r="D289" s="33"/>
      <c r="H289" s="6"/>
    </row>
    <row r="290" spans="4:8" s="5" customFormat="1" ht="12.75">
      <c r="D290" s="33"/>
      <c r="H290" s="6"/>
    </row>
    <row r="291" spans="4:8" s="5" customFormat="1" ht="12.75">
      <c r="D291" s="33"/>
      <c r="H291" s="6"/>
    </row>
    <row r="292" spans="4:8" s="5" customFormat="1" ht="12.75">
      <c r="D292" s="33"/>
      <c r="H292" s="6"/>
    </row>
    <row r="293" spans="4:8" s="5" customFormat="1" ht="12.75">
      <c r="D293" s="33"/>
      <c r="H293" s="6"/>
    </row>
    <row r="294" spans="4:8" s="5" customFormat="1" ht="12.75">
      <c r="D294" s="33"/>
      <c r="H294" s="6"/>
    </row>
    <row r="295" spans="4:8" s="5" customFormat="1" ht="12.75">
      <c r="D295" s="33"/>
      <c r="H295" s="6"/>
    </row>
    <row r="296" spans="4:8" s="5" customFormat="1" ht="12.75">
      <c r="D296" s="33"/>
      <c r="H296" s="6"/>
    </row>
    <row r="297" spans="4:8" s="5" customFormat="1" ht="12.75">
      <c r="D297" s="33"/>
      <c r="H297" s="6"/>
    </row>
    <row r="298" spans="4:8" s="5" customFormat="1" ht="12.75">
      <c r="D298" s="33"/>
      <c r="H298" s="6"/>
    </row>
    <row r="299" spans="4:8" s="5" customFormat="1" ht="12.75">
      <c r="D299" s="33"/>
      <c r="H299" s="6"/>
    </row>
    <row r="300" spans="4:8" s="5" customFormat="1" ht="12.75">
      <c r="D300" s="33"/>
      <c r="H300" s="6"/>
    </row>
    <row r="301" spans="4:8" s="5" customFormat="1" ht="12.75">
      <c r="D301" s="33"/>
      <c r="H301" s="6"/>
    </row>
    <row r="302" spans="4:8" s="5" customFormat="1" ht="12.75">
      <c r="D302" s="33"/>
      <c r="H302" s="6"/>
    </row>
    <row r="303" spans="4:8" s="5" customFormat="1" ht="12.75">
      <c r="D303" s="33"/>
      <c r="H303" s="6"/>
    </row>
    <row r="304" spans="4:8" s="5" customFormat="1" ht="12.75">
      <c r="D304" s="33"/>
      <c r="H304" s="6"/>
    </row>
    <row r="305" spans="4:8" s="5" customFormat="1" ht="12.75">
      <c r="D305" s="33"/>
      <c r="H305" s="6"/>
    </row>
    <row r="306" spans="4:8" s="5" customFormat="1" ht="12.75">
      <c r="D306" s="33"/>
      <c r="H306" s="6"/>
    </row>
    <row r="307" spans="4:8" s="5" customFormat="1" ht="12.75">
      <c r="D307" s="33"/>
      <c r="H307" s="6"/>
    </row>
    <row r="308" spans="4:8" s="5" customFormat="1" ht="12.75">
      <c r="D308" s="33"/>
      <c r="H308" s="6"/>
    </row>
    <row r="309" spans="4:8" s="5" customFormat="1" ht="12.75">
      <c r="D309" s="33"/>
      <c r="H309" s="6"/>
    </row>
    <row r="310" spans="4:8" s="5" customFormat="1" ht="12.75">
      <c r="D310" s="33"/>
      <c r="H310" s="6"/>
    </row>
    <row r="311" spans="4:8" s="5" customFormat="1" ht="12.75">
      <c r="D311" s="33"/>
      <c r="H311" s="6"/>
    </row>
    <row r="312" spans="4:8" s="5" customFormat="1" ht="12.75">
      <c r="D312" s="33"/>
      <c r="H312" s="6"/>
    </row>
    <row r="313" spans="4:8" s="5" customFormat="1" ht="12.75">
      <c r="D313" s="33"/>
      <c r="H313" s="6"/>
    </row>
    <row r="314" spans="4:8" s="5" customFormat="1" ht="12.75">
      <c r="D314" s="33"/>
      <c r="H314" s="6"/>
    </row>
    <row r="315" spans="4:8" s="5" customFormat="1" ht="12.75">
      <c r="D315" s="33"/>
      <c r="H315" s="6"/>
    </row>
    <row r="316" spans="4:8" s="5" customFormat="1" ht="12.75">
      <c r="D316" s="33"/>
      <c r="H316" s="6"/>
    </row>
    <row r="317" spans="4:8" s="5" customFormat="1" ht="12.75">
      <c r="D317" s="33"/>
      <c r="H317" s="6"/>
    </row>
    <row r="318" spans="4:8" s="5" customFormat="1" ht="12.75">
      <c r="D318" s="33"/>
      <c r="H318" s="6"/>
    </row>
    <row r="319" spans="4:8" s="5" customFormat="1" ht="12.75">
      <c r="D319" s="33"/>
      <c r="H319" s="6"/>
    </row>
    <row r="320" spans="4:8" s="5" customFormat="1" ht="12.75">
      <c r="D320" s="33"/>
      <c r="H320" s="6"/>
    </row>
    <row r="321" spans="4:8" s="5" customFormat="1" ht="12.75">
      <c r="D321" s="33"/>
      <c r="H321" s="6"/>
    </row>
    <row r="322" spans="4:8" s="5" customFormat="1" ht="12.75">
      <c r="D322" s="33"/>
      <c r="H322" s="6"/>
    </row>
    <row r="323" spans="4:8" s="5" customFormat="1" ht="12.75">
      <c r="D323" s="33"/>
      <c r="H323" s="6"/>
    </row>
    <row r="324" spans="4:8" s="5" customFormat="1" ht="12.75">
      <c r="D324" s="33"/>
      <c r="H324" s="6"/>
    </row>
    <row r="325" spans="4:8" s="5" customFormat="1" ht="12.75">
      <c r="D325" s="33"/>
      <c r="H325" s="6"/>
    </row>
    <row r="326" spans="4:8" s="5" customFormat="1" ht="12.75">
      <c r="D326" s="33"/>
      <c r="H326" s="6"/>
    </row>
    <row r="327" spans="4:8" s="5" customFormat="1" ht="12.75">
      <c r="D327" s="33"/>
      <c r="H327" s="6"/>
    </row>
    <row r="328" spans="4:8" s="5" customFormat="1" ht="12.75">
      <c r="D328" s="33"/>
      <c r="H328" s="6"/>
    </row>
    <row r="329" spans="4:8" s="5" customFormat="1" ht="12.75">
      <c r="D329" s="33"/>
      <c r="H329" s="6"/>
    </row>
    <row r="330" spans="4:8" s="5" customFormat="1" ht="12.75">
      <c r="D330" s="33"/>
      <c r="H330" s="6"/>
    </row>
    <row r="331" spans="4:8" s="5" customFormat="1" ht="12.75">
      <c r="D331" s="33"/>
      <c r="H331" s="6"/>
    </row>
    <row r="332" spans="4:8" s="5" customFormat="1" ht="12.75">
      <c r="D332" s="33"/>
      <c r="H332" s="6"/>
    </row>
    <row r="333" spans="4:8" s="5" customFormat="1" ht="12.75">
      <c r="D333" s="33"/>
      <c r="H333" s="6"/>
    </row>
    <row r="334" spans="4:8" s="5" customFormat="1" ht="12.75">
      <c r="D334" s="33"/>
      <c r="H334" s="6"/>
    </row>
    <row r="335" spans="4:8" s="5" customFormat="1" ht="12.75">
      <c r="D335" s="33"/>
      <c r="H335" s="6"/>
    </row>
    <row r="336" spans="4:8" s="5" customFormat="1" ht="12.75">
      <c r="D336" s="33"/>
      <c r="H336" s="6"/>
    </row>
    <row r="337" spans="4:8" s="5" customFormat="1" ht="12.75">
      <c r="D337" s="33"/>
      <c r="H337" s="6"/>
    </row>
    <row r="338" spans="4:8" s="5" customFormat="1" ht="12.75">
      <c r="D338" s="33"/>
      <c r="H338" s="6"/>
    </row>
    <row r="339" spans="4:8" s="5" customFormat="1" ht="12.75">
      <c r="D339" s="33"/>
      <c r="H339" s="6"/>
    </row>
    <row r="340" spans="4:8" s="5" customFormat="1" ht="12.75">
      <c r="D340" s="33"/>
      <c r="H340" s="6"/>
    </row>
    <row r="341" spans="4:8" s="5" customFormat="1" ht="12.75">
      <c r="D341" s="33"/>
      <c r="H341" s="6"/>
    </row>
    <row r="342" spans="4:8" s="5" customFormat="1" ht="12.75">
      <c r="D342" s="33"/>
      <c r="H342" s="6"/>
    </row>
    <row r="343" spans="4:8" s="5" customFormat="1" ht="12.75">
      <c r="D343" s="33"/>
      <c r="H343" s="6"/>
    </row>
    <row r="344" spans="4:8" s="5" customFormat="1" ht="12.75">
      <c r="D344" s="33"/>
      <c r="H344" s="6"/>
    </row>
    <row r="345" spans="4:8" s="5" customFormat="1" ht="12.75">
      <c r="D345" s="33"/>
      <c r="H345" s="6"/>
    </row>
    <row r="346" spans="4:8" s="5" customFormat="1" ht="12.75">
      <c r="D346" s="33"/>
      <c r="H346" s="6"/>
    </row>
    <row r="347" spans="4:8" s="5" customFormat="1" ht="12.75">
      <c r="D347" s="33"/>
      <c r="H347" s="6"/>
    </row>
    <row r="348" spans="4:8" s="5" customFormat="1" ht="12.75">
      <c r="D348" s="33"/>
      <c r="H348" s="6"/>
    </row>
    <row r="349" spans="4:8" s="5" customFormat="1" ht="12.75">
      <c r="D349" s="33"/>
      <c r="H349" s="6"/>
    </row>
    <row r="350" spans="4:8" s="5" customFormat="1" ht="12.75">
      <c r="D350" s="33"/>
      <c r="H350" s="6"/>
    </row>
    <row r="351" spans="4:8" s="5" customFormat="1" ht="12.75">
      <c r="D351" s="33"/>
      <c r="H351" s="6"/>
    </row>
    <row r="352" spans="4:8" s="5" customFormat="1" ht="12.75">
      <c r="D352" s="33"/>
      <c r="H352" s="6"/>
    </row>
    <row r="353" spans="4:8" s="5" customFormat="1" ht="12.75">
      <c r="D353" s="33"/>
      <c r="H353" s="6"/>
    </row>
    <row r="354" spans="4:8" s="5" customFormat="1" ht="12.75">
      <c r="D354" s="33"/>
      <c r="H354" s="6"/>
    </row>
    <row r="355" spans="4:8" s="5" customFormat="1" ht="12.75">
      <c r="D355" s="33"/>
      <c r="H355" s="6"/>
    </row>
    <row r="356" spans="4:8" s="5" customFormat="1" ht="12.75">
      <c r="D356" s="33"/>
      <c r="H356" s="6"/>
    </row>
    <row r="357" spans="4:8" s="5" customFormat="1" ht="12.75">
      <c r="D357" s="33"/>
      <c r="H357" s="6"/>
    </row>
    <row r="358" spans="4:8" s="5" customFormat="1" ht="12.75">
      <c r="D358" s="33"/>
      <c r="H358" s="6"/>
    </row>
    <row r="359" spans="4:8" s="5" customFormat="1" ht="12.75">
      <c r="D359" s="33"/>
      <c r="H359" s="6"/>
    </row>
    <row r="360" spans="4:8" s="5" customFormat="1" ht="12.75">
      <c r="D360" s="33"/>
      <c r="H360" s="6"/>
    </row>
    <row r="361" spans="4:8" s="5" customFormat="1" ht="12.75">
      <c r="D361" s="33"/>
      <c r="H361" s="6"/>
    </row>
    <row r="362" spans="4:8" s="5" customFormat="1" ht="12.75">
      <c r="D362" s="33"/>
      <c r="H362" s="6"/>
    </row>
    <row r="363" spans="4:8" s="5" customFormat="1" ht="12.75">
      <c r="D363" s="33"/>
      <c r="H363" s="6"/>
    </row>
    <row r="364" spans="4:8" s="5" customFormat="1" ht="12.75">
      <c r="D364" s="33"/>
      <c r="H364" s="6"/>
    </row>
    <row r="365" spans="4:8" s="5" customFormat="1" ht="12.75">
      <c r="D365" s="33"/>
      <c r="H365" s="6"/>
    </row>
    <row r="366" spans="4:8" s="5" customFormat="1" ht="12.75">
      <c r="D366" s="33"/>
      <c r="H366" s="6"/>
    </row>
    <row r="367" spans="4:8" s="5" customFormat="1" ht="12.75">
      <c r="D367" s="33"/>
      <c r="H367" s="6"/>
    </row>
    <row r="368" spans="4:8" s="5" customFormat="1" ht="12.75">
      <c r="D368" s="33"/>
      <c r="H368" s="6"/>
    </row>
    <row r="369" spans="4:8" s="5" customFormat="1" ht="12.75">
      <c r="D369" s="33"/>
      <c r="H369" s="6"/>
    </row>
    <row r="370" spans="4:8" s="5" customFormat="1" ht="12.75">
      <c r="D370" s="33"/>
      <c r="H370" s="6"/>
    </row>
    <row r="371" spans="4:8" s="5" customFormat="1" ht="12.75">
      <c r="D371" s="33"/>
      <c r="H371" s="6"/>
    </row>
    <row r="372" spans="4:8" s="5" customFormat="1" ht="12.75">
      <c r="D372" s="33"/>
      <c r="H372" s="6"/>
    </row>
    <row r="373" spans="4:8" s="5" customFormat="1" ht="12.75">
      <c r="D373" s="33"/>
      <c r="H373" s="6"/>
    </row>
    <row r="374" spans="4:8" s="5" customFormat="1" ht="12.75">
      <c r="D374" s="33"/>
      <c r="H374" s="6"/>
    </row>
    <row r="375" spans="4:8" s="5" customFormat="1" ht="12.75">
      <c r="D375" s="33"/>
      <c r="H375" s="6"/>
    </row>
    <row r="376" spans="4:8" s="5" customFormat="1" ht="12.75">
      <c r="D376" s="33"/>
      <c r="H376" s="6"/>
    </row>
    <row r="377" spans="4:8" s="5" customFormat="1" ht="12.75">
      <c r="D377" s="33"/>
      <c r="H377" s="6"/>
    </row>
    <row r="378" spans="4:8" s="5" customFormat="1" ht="12.75">
      <c r="D378" s="33"/>
      <c r="H378" s="6"/>
    </row>
    <row r="379" spans="4:8" s="5" customFormat="1" ht="12.75">
      <c r="D379" s="33"/>
      <c r="H379" s="6"/>
    </row>
    <row r="380" spans="4:8" s="5" customFormat="1" ht="12.75">
      <c r="D380" s="33"/>
      <c r="H380" s="6"/>
    </row>
    <row r="381" spans="4:8" s="5" customFormat="1" ht="12.75">
      <c r="D381" s="33"/>
      <c r="H381" s="6"/>
    </row>
  </sheetData>
  <sheetProtection/>
  <mergeCells count="2">
    <mergeCell ref="A1:H1"/>
    <mergeCell ref="A2:H2"/>
  </mergeCells>
  <printOptions horizontalCentered="1"/>
  <pageMargins left="0.1968503937007874" right="0.1968503937007874" top="0.4330708661417323" bottom="0.2362204724409449" header="0.5118110236220472" footer="0.5118110236220472"/>
  <pageSetup firstPageNumber="2" useFirstPageNumber="1" horizontalDpi="600" verticalDpi="600" orientation="portrait" paperSize="9" scale="90" r:id="rId1"/>
  <headerFooter alignWithMargins="0">
    <oddFooter>&amp;R&amp;P</oddFooter>
  </headerFooter>
  <ignoredErrors>
    <ignoredError sqref="F7 F26 F18:F20 F48:F50 F38 H43:H44 H22 H14:H16 H9 H18:H20 H48:H49 H37:H38 H6:H7 G17 G45 G47 G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E67" sqref="E67"/>
    </sheetView>
  </sheetViews>
  <sheetFormatPr defaultColWidth="11.421875" defaultRowHeight="12.75"/>
  <cols>
    <col min="1" max="2" width="4.28125" style="76" customWidth="1"/>
    <col min="3" max="3" width="5.57421875" style="76" customWidth="1"/>
    <col min="4" max="4" width="5.28125" style="84" hidden="1" customWidth="1"/>
    <col min="5" max="5" width="45.7109375" style="0" customWidth="1"/>
    <col min="6" max="6" width="11.28125" style="0" customWidth="1"/>
    <col min="7" max="7" width="10.28125" style="0" customWidth="1"/>
    <col min="8" max="8" width="11.421875" style="0" customWidth="1"/>
  </cols>
  <sheetData>
    <row r="1" spans="1:8" s="5" customFormat="1" ht="28.5" customHeight="1">
      <c r="A1" s="179" t="s">
        <v>108</v>
      </c>
      <c r="B1" s="179"/>
      <c r="C1" s="179"/>
      <c r="D1" s="179"/>
      <c r="E1" s="179"/>
      <c r="F1" s="179"/>
      <c r="G1" s="179"/>
      <c r="H1" s="179"/>
    </row>
    <row r="2" spans="1:8" s="5" customFormat="1" ht="28.5" customHeight="1">
      <c r="A2" s="28" t="s">
        <v>5</v>
      </c>
      <c r="B2" s="28" t="s">
        <v>4</v>
      </c>
      <c r="C2" s="28" t="s">
        <v>3</v>
      </c>
      <c r="D2" s="28" t="s">
        <v>6</v>
      </c>
      <c r="E2" s="57" t="s">
        <v>76</v>
      </c>
      <c r="F2" s="52" t="s">
        <v>141</v>
      </c>
      <c r="G2" s="138" t="s">
        <v>139</v>
      </c>
      <c r="H2" s="123" t="s">
        <v>140</v>
      </c>
    </row>
    <row r="3" spans="1:8" s="5" customFormat="1" ht="24.75" customHeight="1">
      <c r="A3" s="158">
        <v>3</v>
      </c>
      <c r="B3" s="159"/>
      <c r="C3" s="159"/>
      <c r="D3" s="160"/>
      <c r="E3" s="161" t="s">
        <v>93</v>
      </c>
      <c r="F3" s="3">
        <f>F4+F12+F37+F42+F45</f>
        <v>82540500</v>
      </c>
      <c r="G3" s="3">
        <f>G4+G12+G37+G42+G45</f>
        <v>7184600</v>
      </c>
      <c r="H3" s="3">
        <f>H4+H12+H37+H42+H45</f>
        <v>89725100</v>
      </c>
    </row>
    <row r="4" spans="1:8" s="5" customFormat="1" ht="13.5" customHeight="1">
      <c r="A4" s="75"/>
      <c r="B4" s="78">
        <v>31</v>
      </c>
      <c r="C4" s="78"/>
      <c r="D4" s="79"/>
      <c r="E4" s="58" t="s">
        <v>56</v>
      </c>
      <c r="F4" s="3">
        <f>F5+F7+F9</f>
        <v>7327000</v>
      </c>
      <c r="G4" s="3">
        <f>G5+G7+G9</f>
        <v>-10000</v>
      </c>
      <c r="H4" s="3">
        <f>H5+H7+H9</f>
        <v>7317000</v>
      </c>
    </row>
    <row r="5" spans="1:8" s="71" customFormat="1" ht="12.75">
      <c r="A5" s="83"/>
      <c r="B5" s="83"/>
      <c r="C5" s="83">
        <v>311</v>
      </c>
      <c r="D5" s="80"/>
      <c r="E5" s="162" t="s">
        <v>145</v>
      </c>
      <c r="F5" s="68">
        <f>F6</f>
        <v>5950000</v>
      </c>
      <c r="G5" s="68">
        <f>G6</f>
        <v>50000</v>
      </c>
      <c r="H5" s="68">
        <f>H6</f>
        <v>6000000</v>
      </c>
    </row>
    <row r="6" spans="1:8" s="71" customFormat="1" ht="13.5" customHeight="1" hidden="1">
      <c r="A6" s="83"/>
      <c r="B6" s="83"/>
      <c r="C6" s="83"/>
      <c r="D6" s="80">
        <v>3111</v>
      </c>
      <c r="E6" s="60" t="s">
        <v>57</v>
      </c>
      <c r="F6" s="68">
        <f>'posebni dio'!C12+'posebni dio'!C70</f>
        <v>5950000</v>
      </c>
      <c r="G6" s="68">
        <f>'posebni dio'!D12+'posebni dio'!D70</f>
        <v>50000</v>
      </c>
      <c r="H6" s="68">
        <f>'posebni dio'!E12+'posebni dio'!E70</f>
        <v>6000000</v>
      </c>
    </row>
    <row r="7" spans="1:8" s="71" customFormat="1" ht="12" customHeight="1">
      <c r="A7" s="83"/>
      <c r="B7" s="83"/>
      <c r="C7" s="83">
        <v>312</v>
      </c>
      <c r="D7" s="80"/>
      <c r="E7" s="60" t="s">
        <v>58</v>
      </c>
      <c r="F7" s="68">
        <f>F8</f>
        <v>360000</v>
      </c>
      <c r="G7" s="68">
        <f>G8</f>
        <v>-50000</v>
      </c>
      <c r="H7" s="68">
        <f>H8</f>
        <v>310000</v>
      </c>
    </row>
    <row r="8" spans="1:8" s="71" customFormat="1" ht="12" customHeight="1" hidden="1">
      <c r="A8" s="83"/>
      <c r="B8" s="83"/>
      <c r="C8" s="83"/>
      <c r="D8" s="80">
        <v>3121</v>
      </c>
      <c r="E8" s="60" t="s">
        <v>58</v>
      </c>
      <c r="F8" s="68">
        <f>'posebni dio'!C14+'posebni dio'!C72</f>
        <v>360000</v>
      </c>
      <c r="G8" s="68">
        <f>'posebni dio'!D14+'posebni dio'!D72</f>
        <v>-50000</v>
      </c>
      <c r="H8" s="68">
        <f>'posebni dio'!E14+'posebni dio'!E72</f>
        <v>310000</v>
      </c>
    </row>
    <row r="9" spans="1:8" s="71" customFormat="1" ht="12.75">
      <c r="A9" s="83"/>
      <c r="B9" s="83"/>
      <c r="C9" s="83">
        <v>313</v>
      </c>
      <c r="D9" s="80"/>
      <c r="E9" s="60" t="s">
        <v>59</v>
      </c>
      <c r="F9" s="68">
        <f>F10+F11</f>
        <v>1017000</v>
      </c>
      <c r="G9" s="68">
        <f>G10+G11</f>
        <v>-10000</v>
      </c>
      <c r="H9" s="68">
        <f>H10+H11</f>
        <v>1007000</v>
      </c>
    </row>
    <row r="10" spans="1:8" s="5" customFormat="1" ht="14.25" customHeight="1" hidden="1">
      <c r="A10" s="75"/>
      <c r="B10" s="76"/>
      <c r="C10" s="76"/>
      <c r="D10" s="80">
        <v>3132</v>
      </c>
      <c r="E10" s="60" t="s">
        <v>127</v>
      </c>
      <c r="F10" s="68">
        <f>'posebni dio'!C16+'posebni dio'!C74</f>
        <v>915000</v>
      </c>
      <c r="G10" s="68">
        <f>'posebni dio'!D16+'posebni dio'!D74</f>
        <v>-10000</v>
      </c>
      <c r="H10" s="68">
        <f>'posebni dio'!E16+'posebni dio'!E74</f>
        <v>905000</v>
      </c>
    </row>
    <row r="11" spans="1:8" s="5" customFormat="1" ht="13.5" customHeight="1" hidden="1">
      <c r="A11" s="75"/>
      <c r="B11" s="76"/>
      <c r="C11" s="76"/>
      <c r="D11" s="80">
        <v>3133</v>
      </c>
      <c r="E11" s="60" t="s">
        <v>146</v>
      </c>
      <c r="F11" s="68">
        <f>'posebni dio'!C17+'posebni dio'!C75</f>
        <v>102000</v>
      </c>
      <c r="G11" s="68">
        <f>'posebni dio'!D17+'posebni dio'!D75</f>
        <v>0</v>
      </c>
      <c r="H11" s="68">
        <f>'posebni dio'!E17+'posebni dio'!E75</f>
        <v>102000</v>
      </c>
    </row>
    <row r="12" spans="1:8" s="5" customFormat="1" ht="13.5" customHeight="1">
      <c r="A12" s="75"/>
      <c r="B12" s="75">
        <v>32</v>
      </c>
      <c r="C12" s="76"/>
      <c r="D12" s="77"/>
      <c r="E12" s="20" t="s">
        <v>7</v>
      </c>
      <c r="F12" s="3">
        <f>F13+F17+F21+F31</f>
        <v>14518500</v>
      </c>
      <c r="G12" s="3">
        <f>G13+G17+G21+G31</f>
        <v>-6835400</v>
      </c>
      <c r="H12" s="3">
        <f>H13+H17+H21+H31</f>
        <v>7683100</v>
      </c>
    </row>
    <row r="13" spans="1:8" s="71" customFormat="1" ht="12" customHeight="1">
      <c r="A13" s="83"/>
      <c r="B13" s="83"/>
      <c r="C13" s="83">
        <v>321</v>
      </c>
      <c r="D13" s="80"/>
      <c r="E13" s="61" t="s">
        <v>11</v>
      </c>
      <c r="F13" s="68">
        <f>F14+F15+F16</f>
        <v>325000</v>
      </c>
      <c r="G13" s="68">
        <f>G14+G15+G16</f>
        <v>-27000</v>
      </c>
      <c r="H13" s="68">
        <f>H14+H15+H16</f>
        <v>298000</v>
      </c>
    </row>
    <row r="14" spans="1:8" s="71" customFormat="1" ht="12" customHeight="1" hidden="1">
      <c r="A14" s="83"/>
      <c r="B14" s="83"/>
      <c r="C14" s="83"/>
      <c r="D14" s="80">
        <v>3211</v>
      </c>
      <c r="E14" s="61" t="s">
        <v>60</v>
      </c>
      <c r="F14" s="68">
        <f>'posebni dio'!C20+'posebni dio'!C78</f>
        <v>130000</v>
      </c>
      <c r="G14" s="68">
        <f>'posebni dio'!D20+'posebni dio'!D78</f>
        <v>-20000</v>
      </c>
      <c r="H14" s="68">
        <f>'posebni dio'!E20+'posebni dio'!E78</f>
        <v>110000</v>
      </c>
    </row>
    <row r="15" spans="1:8" s="71" customFormat="1" ht="12.75" customHeight="1" hidden="1">
      <c r="A15" s="83"/>
      <c r="B15" s="83"/>
      <c r="C15" s="83"/>
      <c r="D15" s="80">
        <v>3212</v>
      </c>
      <c r="E15" s="61" t="s">
        <v>61</v>
      </c>
      <c r="F15" s="68">
        <f>'posebni dio'!C21+'posebni dio'!C79</f>
        <v>120000</v>
      </c>
      <c r="G15" s="68">
        <f>'posebni dio'!D21+'posebni dio'!D79</f>
        <v>18000</v>
      </c>
      <c r="H15" s="68">
        <f>'posebni dio'!E21+'posebni dio'!E79</f>
        <v>138000</v>
      </c>
    </row>
    <row r="16" spans="1:8" s="71" customFormat="1" ht="12" customHeight="1" hidden="1">
      <c r="A16" s="83"/>
      <c r="B16" s="83"/>
      <c r="C16" s="83"/>
      <c r="D16" s="118" t="s">
        <v>9</v>
      </c>
      <c r="E16" s="61" t="s">
        <v>10</v>
      </c>
      <c r="F16" s="68">
        <f>'posebni dio'!C22+'posebni dio'!C80</f>
        <v>75000</v>
      </c>
      <c r="G16" s="68">
        <f>'posebni dio'!D22+'posebni dio'!D80</f>
        <v>-25000</v>
      </c>
      <c r="H16" s="68">
        <f>'posebni dio'!E22+'posebni dio'!E80</f>
        <v>50000</v>
      </c>
    </row>
    <row r="17" spans="1:8" s="71" customFormat="1" ht="12" customHeight="1">
      <c r="A17" s="83"/>
      <c r="B17" s="83"/>
      <c r="C17" s="83">
        <v>322</v>
      </c>
      <c r="D17" s="118"/>
      <c r="E17" s="119" t="s">
        <v>62</v>
      </c>
      <c r="F17" s="68">
        <f>SUM(F18:F20)</f>
        <v>298000</v>
      </c>
      <c r="G17" s="68">
        <f>SUM(G18:G20)</f>
        <v>-5000</v>
      </c>
      <c r="H17" s="68">
        <f>SUM(H18:H20)</f>
        <v>293000</v>
      </c>
    </row>
    <row r="18" spans="1:8" s="71" customFormat="1" ht="12.75" customHeight="1" hidden="1">
      <c r="A18" s="83"/>
      <c r="B18" s="83"/>
      <c r="C18" s="83"/>
      <c r="D18" s="118">
        <v>3221</v>
      </c>
      <c r="E18" s="60" t="s">
        <v>63</v>
      </c>
      <c r="F18" s="68">
        <f>'posebni dio'!C82</f>
        <v>130000</v>
      </c>
      <c r="G18" s="68">
        <f>'posebni dio'!D82</f>
        <v>0</v>
      </c>
      <c r="H18" s="68">
        <f>'posebni dio'!E82</f>
        <v>130000</v>
      </c>
    </row>
    <row r="19" spans="1:8" s="71" customFormat="1" ht="12" customHeight="1" hidden="1">
      <c r="A19" s="83"/>
      <c r="B19" s="83"/>
      <c r="C19" s="83"/>
      <c r="D19" s="118">
        <v>3223</v>
      </c>
      <c r="E19" s="60" t="s">
        <v>64</v>
      </c>
      <c r="F19" s="68">
        <f>'posebni dio'!C24+'posebni dio'!C83</f>
        <v>150000</v>
      </c>
      <c r="G19" s="68">
        <f>'posebni dio'!D24+'posebni dio'!D83</f>
        <v>0</v>
      </c>
      <c r="H19" s="68">
        <f>'posebni dio'!E24+'posebni dio'!E83</f>
        <v>150000</v>
      </c>
    </row>
    <row r="20" spans="1:8" s="71" customFormat="1" ht="12.75" customHeight="1" hidden="1">
      <c r="A20" s="83"/>
      <c r="B20" s="83"/>
      <c r="C20" s="83"/>
      <c r="D20" s="118" t="s">
        <v>12</v>
      </c>
      <c r="E20" s="119" t="s">
        <v>13</v>
      </c>
      <c r="F20" s="86">
        <f>'posebni dio'!C25+'posebni dio'!C84</f>
        <v>18000</v>
      </c>
      <c r="G20" s="86">
        <f>'posebni dio'!D25+'posebni dio'!D84</f>
        <v>-5000</v>
      </c>
      <c r="H20" s="86">
        <f>'posebni dio'!E25+'posebni dio'!E84</f>
        <v>13000</v>
      </c>
    </row>
    <row r="21" spans="1:8" s="71" customFormat="1" ht="12" customHeight="1">
      <c r="A21" s="83"/>
      <c r="B21" s="83"/>
      <c r="C21" s="83">
        <v>323</v>
      </c>
      <c r="D21" s="163"/>
      <c r="E21" s="119" t="s">
        <v>14</v>
      </c>
      <c r="F21" s="68">
        <f>SUM(F22:F30)</f>
        <v>8400500</v>
      </c>
      <c r="G21" s="68">
        <f>SUM(G22:G30)</f>
        <v>-2757400</v>
      </c>
      <c r="H21" s="68">
        <f>SUM(H22:H30)</f>
        <v>5643100</v>
      </c>
    </row>
    <row r="22" spans="1:8" s="71" customFormat="1" ht="13.5" customHeight="1" hidden="1">
      <c r="A22" s="83"/>
      <c r="B22" s="83"/>
      <c r="C22" s="83"/>
      <c r="D22" s="80">
        <v>3231</v>
      </c>
      <c r="E22" s="60" t="s">
        <v>65</v>
      </c>
      <c r="F22" s="68">
        <f>'posebni dio'!C27+'posebni dio'!C86</f>
        <v>150000</v>
      </c>
      <c r="G22" s="68">
        <f>'posebni dio'!D27+'posebni dio'!D86</f>
        <v>-10000</v>
      </c>
      <c r="H22" s="68">
        <f>'posebni dio'!E27+'posebni dio'!E86</f>
        <v>140000</v>
      </c>
    </row>
    <row r="23" spans="1:8" s="71" customFormat="1" ht="13.5" customHeight="1" hidden="1">
      <c r="A23" s="83"/>
      <c r="B23" s="83"/>
      <c r="C23" s="83"/>
      <c r="D23" s="80">
        <v>3232</v>
      </c>
      <c r="E23" s="119" t="s">
        <v>15</v>
      </c>
      <c r="F23" s="68">
        <f>'posebni dio'!C28+'posebni dio'!C87</f>
        <v>2890000</v>
      </c>
      <c r="G23" s="68">
        <f>'posebni dio'!D28+'posebni dio'!D87</f>
        <v>-2590000</v>
      </c>
      <c r="H23" s="68">
        <f>'posebni dio'!E28+'posebni dio'!E87</f>
        <v>300000</v>
      </c>
    </row>
    <row r="24" spans="1:8" s="71" customFormat="1" ht="12.75" customHeight="1" hidden="1">
      <c r="A24" s="83"/>
      <c r="B24" s="83"/>
      <c r="C24" s="83"/>
      <c r="D24" s="80">
        <v>3233</v>
      </c>
      <c r="E24" s="60" t="s">
        <v>125</v>
      </c>
      <c r="F24" s="68">
        <f>'posebni dio'!C29+'posebni dio'!C88</f>
        <v>60000</v>
      </c>
      <c r="G24" s="68">
        <f>'posebni dio'!D29+'posebni dio'!D88</f>
        <v>-52000</v>
      </c>
      <c r="H24" s="68">
        <f>'posebni dio'!E29+'posebni dio'!E88</f>
        <v>8000</v>
      </c>
    </row>
    <row r="25" spans="1:8" s="71" customFormat="1" ht="12.75" customHeight="1" hidden="1">
      <c r="A25" s="83"/>
      <c r="B25" s="83"/>
      <c r="C25" s="83"/>
      <c r="D25" s="80">
        <v>3234</v>
      </c>
      <c r="E25" s="60" t="s">
        <v>66</v>
      </c>
      <c r="F25" s="68">
        <f>'posebni dio'!C30+'posebni dio'!C89</f>
        <v>260000</v>
      </c>
      <c r="G25" s="68">
        <f>'posebni dio'!D30+'posebni dio'!D89</f>
        <v>-35000</v>
      </c>
      <c r="H25" s="68">
        <f>'posebni dio'!E30+'posebni dio'!E89</f>
        <v>225000</v>
      </c>
    </row>
    <row r="26" spans="1:8" s="71" customFormat="1" ht="12" customHeight="1" hidden="1">
      <c r="A26" s="83"/>
      <c r="B26" s="83"/>
      <c r="C26" s="83"/>
      <c r="D26" s="80">
        <v>3235</v>
      </c>
      <c r="E26" s="61" t="s">
        <v>67</v>
      </c>
      <c r="F26" s="68">
        <f>'posebni dio'!C31+'posebni dio'!C90</f>
        <v>70500</v>
      </c>
      <c r="G26" s="68">
        <f>'posebni dio'!D31+'posebni dio'!D90</f>
        <v>-10500</v>
      </c>
      <c r="H26" s="68">
        <f>'posebni dio'!E31+'posebni dio'!E90</f>
        <v>60000</v>
      </c>
    </row>
    <row r="27" spans="1:8" s="71" customFormat="1" ht="11.25" customHeight="1" hidden="1">
      <c r="A27" s="83"/>
      <c r="B27" s="83"/>
      <c r="C27" s="83"/>
      <c r="D27" s="80">
        <v>3236</v>
      </c>
      <c r="E27" s="61" t="s">
        <v>122</v>
      </c>
      <c r="F27" s="68">
        <f>'posebni dio'!C32+'posebni dio'!C91</f>
        <v>40000</v>
      </c>
      <c r="G27" s="68">
        <f>'posebni dio'!D32+'posebni dio'!D91</f>
        <v>-9900</v>
      </c>
      <c r="H27" s="68">
        <f>'posebni dio'!E32+'posebni dio'!E91</f>
        <v>30100</v>
      </c>
    </row>
    <row r="28" spans="1:8" s="71" customFormat="1" ht="11.25" customHeight="1" hidden="1">
      <c r="A28" s="83"/>
      <c r="B28" s="83"/>
      <c r="C28" s="83"/>
      <c r="D28" s="80">
        <v>3237</v>
      </c>
      <c r="E28" s="119" t="s">
        <v>16</v>
      </c>
      <c r="F28" s="68">
        <f>'posebni dio'!C33+'posebni dio'!C92</f>
        <v>4000000</v>
      </c>
      <c r="G28" s="68">
        <f>'posebni dio'!D33+'posebni dio'!D92</f>
        <v>0</v>
      </c>
      <c r="H28" s="68">
        <f>'posebni dio'!E33+'posebni dio'!E92</f>
        <v>4000000</v>
      </c>
    </row>
    <row r="29" spans="1:8" s="71" customFormat="1" ht="11.25" customHeight="1" hidden="1">
      <c r="A29" s="83"/>
      <c r="B29" s="83"/>
      <c r="C29" s="83"/>
      <c r="D29" s="80">
        <v>3238</v>
      </c>
      <c r="E29" s="60" t="s">
        <v>17</v>
      </c>
      <c r="F29" s="68">
        <f>'posebni dio'!C34+'posebni dio'!C93</f>
        <v>180000</v>
      </c>
      <c r="G29" s="68">
        <f>'posebni dio'!D34+'posebni dio'!D93</f>
        <v>0</v>
      </c>
      <c r="H29" s="68">
        <f>'posebni dio'!E34+'posebni dio'!E93</f>
        <v>180000</v>
      </c>
    </row>
    <row r="30" spans="1:8" s="71" customFormat="1" ht="12" customHeight="1" hidden="1">
      <c r="A30" s="83"/>
      <c r="B30" s="83"/>
      <c r="C30" s="83"/>
      <c r="D30" s="80">
        <v>3239</v>
      </c>
      <c r="E30" s="119" t="s">
        <v>68</v>
      </c>
      <c r="F30" s="68">
        <f>'posebni dio'!C94</f>
        <v>750000</v>
      </c>
      <c r="G30" s="68">
        <f>'posebni dio'!D94</f>
        <v>-50000</v>
      </c>
      <c r="H30" s="68">
        <f>'posebni dio'!E94</f>
        <v>700000</v>
      </c>
    </row>
    <row r="31" spans="1:8" s="71" customFormat="1" ht="12.75" customHeight="1">
      <c r="A31" s="83"/>
      <c r="B31" s="83"/>
      <c r="C31" s="83">
        <v>329</v>
      </c>
      <c r="D31" s="80"/>
      <c r="E31" s="60" t="s">
        <v>69</v>
      </c>
      <c r="F31" s="68">
        <f>SUM(F32:F36)</f>
        <v>5495000</v>
      </c>
      <c r="G31" s="68">
        <f>SUM(G32:G36)</f>
        <v>-4046000</v>
      </c>
      <c r="H31" s="68">
        <f>SUM(H32:H36)</f>
        <v>1449000</v>
      </c>
    </row>
    <row r="32" spans="1:8" s="5" customFormat="1" ht="14.25" customHeight="1" hidden="1">
      <c r="A32" s="76"/>
      <c r="B32" s="76"/>
      <c r="C32" s="76"/>
      <c r="D32" s="82">
        <v>3292</v>
      </c>
      <c r="E32" s="65" t="s">
        <v>70</v>
      </c>
      <c r="F32" s="6">
        <f>'posebni dio'!C36+'posebni dio'!C96</f>
        <v>35000</v>
      </c>
      <c r="G32" s="6">
        <f>'posebni dio'!D36+'posebni dio'!D96</f>
        <v>-4000</v>
      </c>
      <c r="H32" s="6">
        <f>'posebni dio'!E36+'posebni dio'!E96</f>
        <v>31000</v>
      </c>
    </row>
    <row r="33" spans="1:8" s="5" customFormat="1" ht="14.25" customHeight="1" hidden="1">
      <c r="A33" s="76"/>
      <c r="B33" s="76"/>
      <c r="C33" s="76"/>
      <c r="D33" s="82">
        <v>3293</v>
      </c>
      <c r="E33" s="65" t="s">
        <v>71</v>
      </c>
      <c r="F33" s="6">
        <f>'posebni dio'!C97</f>
        <v>20000</v>
      </c>
      <c r="G33" s="6">
        <f>'posebni dio'!D97</f>
        <v>-5000</v>
      </c>
      <c r="H33" s="6">
        <f>'posebni dio'!E97</f>
        <v>15000</v>
      </c>
    </row>
    <row r="34" spans="1:8" s="5" customFormat="1" ht="14.25" customHeight="1" hidden="1">
      <c r="A34" s="76"/>
      <c r="B34" s="76"/>
      <c r="C34" s="76"/>
      <c r="D34" s="82">
        <v>3294</v>
      </c>
      <c r="E34" s="65" t="s">
        <v>130</v>
      </c>
      <c r="F34" s="6">
        <f>'posebni dio'!C98</f>
        <v>10000</v>
      </c>
      <c r="G34" s="6">
        <f>'posebni dio'!D98</f>
        <v>-2000</v>
      </c>
      <c r="H34" s="6">
        <f>'posebni dio'!E98</f>
        <v>8000</v>
      </c>
    </row>
    <row r="35" spans="1:8" s="5" customFormat="1" ht="14.25" customHeight="1" hidden="1">
      <c r="A35" s="76"/>
      <c r="B35" s="76"/>
      <c r="C35" s="76"/>
      <c r="D35" s="82">
        <v>3295</v>
      </c>
      <c r="E35" s="65" t="s">
        <v>129</v>
      </c>
      <c r="F35" s="6">
        <f>'posebni dio'!C37+'posebni dio'!C99</f>
        <v>450000</v>
      </c>
      <c r="G35" s="6">
        <f>'posebni dio'!D37+'posebni dio'!D99</f>
        <v>-35000</v>
      </c>
      <c r="H35" s="6">
        <f>'posebni dio'!E37+'posebni dio'!E99</f>
        <v>415000</v>
      </c>
    </row>
    <row r="36" spans="1:8" s="5" customFormat="1" ht="13.5" customHeight="1" hidden="1">
      <c r="A36" s="76"/>
      <c r="B36" s="76"/>
      <c r="C36" s="76"/>
      <c r="D36" s="82">
        <v>3299</v>
      </c>
      <c r="E36" s="60" t="s">
        <v>69</v>
      </c>
      <c r="F36" s="6">
        <f>'posebni dio'!C38+'posebni dio'!C100</f>
        <v>4980000</v>
      </c>
      <c r="G36" s="6">
        <f>'posebni dio'!D38+'posebni dio'!D100</f>
        <v>-4000000</v>
      </c>
      <c r="H36" s="6">
        <f>'posebni dio'!E38+'posebni dio'!E100</f>
        <v>980000</v>
      </c>
    </row>
    <row r="37" spans="1:8" s="5" customFormat="1" ht="13.5" customHeight="1">
      <c r="A37" s="76"/>
      <c r="B37" s="75">
        <v>34</v>
      </c>
      <c r="C37" s="76"/>
      <c r="D37" s="81"/>
      <c r="E37" s="20" t="s">
        <v>18</v>
      </c>
      <c r="F37" s="3">
        <f>F38</f>
        <v>655000</v>
      </c>
      <c r="G37" s="3">
        <f>G38</f>
        <v>30000</v>
      </c>
      <c r="H37" s="3">
        <f>H38</f>
        <v>685000</v>
      </c>
    </row>
    <row r="38" spans="1:8" s="71" customFormat="1" ht="12.75" customHeight="1">
      <c r="A38" s="83"/>
      <c r="B38" s="83"/>
      <c r="C38" s="83">
        <v>343</v>
      </c>
      <c r="D38" s="80"/>
      <c r="E38" s="60" t="s">
        <v>77</v>
      </c>
      <c r="F38" s="68">
        <f>SUM(F39:F41)</f>
        <v>655000</v>
      </c>
      <c r="G38" s="68">
        <f>SUM(G39:G41)</f>
        <v>30000</v>
      </c>
      <c r="H38" s="68">
        <f>SUM(H39:H41)</f>
        <v>685000</v>
      </c>
    </row>
    <row r="39" spans="1:8" s="5" customFormat="1" ht="13.5" customHeight="1" hidden="1">
      <c r="A39" s="76"/>
      <c r="B39" s="76"/>
      <c r="C39" s="76"/>
      <c r="D39" s="83">
        <v>3431</v>
      </c>
      <c r="E39" s="66" t="s">
        <v>78</v>
      </c>
      <c r="F39" s="6">
        <f>'posebni dio'!C41+'posebni dio'!C103</f>
        <v>395000</v>
      </c>
      <c r="G39" s="6">
        <f>'posebni dio'!D41+'posebni dio'!D103</f>
        <v>150000</v>
      </c>
      <c r="H39" s="6">
        <f>'posebni dio'!E41+'posebni dio'!E103</f>
        <v>545000</v>
      </c>
    </row>
    <row r="40" spans="1:8" s="5" customFormat="1" ht="12.75" customHeight="1" hidden="1">
      <c r="A40" s="76"/>
      <c r="B40" s="76"/>
      <c r="C40" s="76"/>
      <c r="D40" s="83">
        <v>3432</v>
      </c>
      <c r="E40" s="66" t="s">
        <v>147</v>
      </c>
      <c r="F40" s="6">
        <f>'posebni dio'!C104</f>
        <v>10000</v>
      </c>
      <c r="G40" s="6">
        <f>'posebni dio'!D104</f>
        <v>0</v>
      </c>
      <c r="H40" s="6">
        <f>'posebni dio'!E104</f>
        <v>10000</v>
      </c>
    </row>
    <row r="41" spans="1:8" s="5" customFormat="1" ht="13.5" customHeight="1" hidden="1">
      <c r="A41" s="76"/>
      <c r="B41" s="76"/>
      <c r="C41" s="76"/>
      <c r="D41" s="83">
        <v>3433</v>
      </c>
      <c r="E41" s="66" t="s">
        <v>79</v>
      </c>
      <c r="F41" s="6">
        <f>'posebni dio'!C42+'posebni dio'!C105</f>
        <v>250000</v>
      </c>
      <c r="G41" s="6">
        <f>'posebni dio'!D42+'posebni dio'!D105</f>
        <v>-120000</v>
      </c>
      <c r="H41" s="6">
        <f>'posebni dio'!E42+'posebni dio'!E105</f>
        <v>130000</v>
      </c>
    </row>
    <row r="42" spans="1:8" s="64" customFormat="1" ht="24" customHeight="1">
      <c r="A42" s="78"/>
      <c r="B42" s="78">
        <v>37</v>
      </c>
      <c r="C42" s="78"/>
      <c r="D42" s="78"/>
      <c r="E42" s="88" t="s">
        <v>94</v>
      </c>
      <c r="F42" s="70">
        <f aca="true" t="shared" si="0" ref="F42:H43">F43</f>
        <v>60000000</v>
      </c>
      <c r="G42" s="70">
        <f t="shared" si="0"/>
        <v>14000000</v>
      </c>
      <c r="H42" s="70">
        <f t="shared" si="0"/>
        <v>74000000</v>
      </c>
    </row>
    <row r="43" spans="1:8" s="71" customFormat="1" ht="12.75" customHeight="1">
      <c r="A43" s="83"/>
      <c r="B43" s="83"/>
      <c r="C43" s="83">
        <v>371</v>
      </c>
      <c r="D43" s="83"/>
      <c r="E43" s="116" t="s">
        <v>95</v>
      </c>
      <c r="F43" s="68">
        <f t="shared" si="0"/>
        <v>60000000</v>
      </c>
      <c r="G43" s="68">
        <f t="shared" si="0"/>
        <v>14000000</v>
      </c>
      <c r="H43" s="68">
        <f t="shared" si="0"/>
        <v>74000000</v>
      </c>
    </row>
    <row r="44" spans="1:8" s="5" customFormat="1" ht="13.5" customHeight="1" hidden="1">
      <c r="A44" s="76"/>
      <c r="B44" s="76"/>
      <c r="C44" s="76"/>
      <c r="D44" s="83">
        <v>3711</v>
      </c>
      <c r="E44" s="66" t="s">
        <v>72</v>
      </c>
      <c r="F44" s="6">
        <f>'posebni dio'!C62</f>
        <v>60000000</v>
      </c>
      <c r="G44" s="6">
        <f>'posebni dio'!D62</f>
        <v>14000000</v>
      </c>
      <c r="H44" s="6">
        <f>'posebni dio'!E62</f>
        <v>74000000</v>
      </c>
    </row>
    <row r="45" spans="1:8" s="64" customFormat="1" ht="13.5" customHeight="1">
      <c r="A45" s="78"/>
      <c r="B45" s="78">
        <v>38</v>
      </c>
      <c r="C45" s="78"/>
      <c r="D45" s="78"/>
      <c r="E45" s="88" t="s">
        <v>112</v>
      </c>
      <c r="F45" s="70">
        <f aca="true" t="shared" si="1" ref="F45:H46">F46</f>
        <v>40000</v>
      </c>
      <c r="G45" s="70">
        <f t="shared" si="1"/>
        <v>0</v>
      </c>
      <c r="H45" s="70">
        <f t="shared" si="1"/>
        <v>40000</v>
      </c>
    </row>
    <row r="46" spans="1:8" s="71" customFormat="1" ht="12.75" customHeight="1">
      <c r="A46" s="83"/>
      <c r="B46" s="83"/>
      <c r="C46" s="83">
        <v>381</v>
      </c>
      <c r="D46" s="83"/>
      <c r="E46" s="116" t="s">
        <v>124</v>
      </c>
      <c r="F46" s="68">
        <f t="shared" si="1"/>
        <v>40000</v>
      </c>
      <c r="G46" s="68">
        <f t="shared" si="1"/>
        <v>0</v>
      </c>
      <c r="H46" s="68">
        <f t="shared" si="1"/>
        <v>40000</v>
      </c>
    </row>
    <row r="47" spans="1:8" s="71" customFormat="1" ht="15" customHeight="1" hidden="1">
      <c r="A47" s="83"/>
      <c r="B47" s="83"/>
      <c r="C47" s="83"/>
      <c r="D47" s="83">
        <v>3811</v>
      </c>
      <c r="E47" s="116" t="s">
        <v>123</v>
      </c>
      <c r="F47" s="68">
        <f>'posebni dio'!C108</f>
        <v>40000</v>
      </c>
      <c r="G47" s="68">
        <f>'posebni dio'!D108</f>
        <v>0</v>
      </c>
      <c r="H47" s="68">
        <f>'posebni dio'!E108</f>
        <v>40000</v>
      </c>
    </row>
    <row r="48" spans="1:8" s="5" customFormat="1" ht="21.75" customHeight="1">
      <c r="A48" s="4">
        <v>4</v>
      </c>
      <c r="D48" s="96"/>
      <c r="E48" s="98" t="s">
        <v>107</v>
      </c>
      <c r="F48" s="3">
        <f>F49</f>
        <v>1111000</v>
      </c>
      <c r="G48" s="3">
        <f>G49</f>
        <v>-630000</v>
      </c>
      <c r="H48" s="3">
        <f>H49</f>
        <v>481000</v>
      </c>
    </row>
    <row r="49" spans="1:8" s="5" customFormat="1" ht="12.75">
      <c r="A49" s="76"/>
      <c r="B49" s="75">
        <v>42</v>
      </c>
      <c r="C49" s="76"/>
      <c r="D49" s="81"/>
      <c r="E49" s="17" t="s">
        <v>19</v>
      </c>
      <c r="F49" s="3">
        <f>F50+F54</f>
        <v>1111000</v>
      </c>
      <c r="G49" s="3">
        <f>G50+G54</f>
        <v>-630000</v>
      </c>
      <c r="H49" s="3">
        <f>H50+H54</f>
        <v>481000</v>
      </c>
    </row>
    <row r="50" spans="1:8" s="71" customFormat="1" ht="12.75">
      <c r="A50" s="83"/>
      <c r="B50" s="83"/>
      <c r="C50" s="83">
        <v>422</v>
      </c>
      <c r="D50" s="163"/>
      <c r="E50" s="61" t="s">
        <v>24</v>
      </c>
      <c r="F50" s="68">
        <f>SUM(F51:F53)</f>
        <v>986000</v>
      </c>
      <c r="G50" s="68">
        <f>SUM(G51:G53)</f>
        <v>-586000</v>
      </c>
      <c r="H50" s="68">
        <f>SUM(H51:H53)</f>
        <v>400000</v>
      </c>
    </row>
    <row r="51" spans="1:8" s="71" customFormat="1" ht="15" customHeight="1" hidden="1">
      <c r="A51" s="83"/>
      <c r="B51" s="83"/>
      <c r="C51" s="83"/>
      <c r="D51" s="120" t="s">
        <v>20</v>
      </c>
      <c r="E51" s="121" t="s">
        <v>21</v>
      </c>
      <c r="F51" s="68">
        <f>'posebni dio'!C48+'posebni dio'!C114</f>
        <v>386000</v>
      </c>
      <c r="G51" s="68">
        <f>'posebni dio'!D48+'posebni dio'!D114</f>
        <v>-86000</v>
      </c>
      <c r="H51" s="68">
        <f>'posebni dio'!E48+'posebni dio'!E114</f>
        <v>300000</v>
      </c>
    </row>
    <row r="52" spans="1:8" s="71" customFormat="1" ht="14.25" customHeight="1" hidden="1">
      <c r="A52" s="83"/>
      <c r="B52" s="83"/>
      <c r="C52" s="83"/>
      <c r="D52" s="118" t="s">
        <v>22</v>
      </c>
      <c r="E52" s="119" t="s">
        <v>23</v>
      </c>
      <c r="F52" s="68">
        <f>'posebni dio'!C115</f>
        <v>90000</v>
      </c>
      <c r="G52" s="68">
        <f>'posebni dio'!D115</f>
        <v>-90000</v>
      </c>
      <c r="H52" s="68">
        <f>'posebni dio'!E115</f>
        <v>0</v>
      </c>
    </row>
    <row r="53" spans="1:8" s="71" customFormat="1" ht="12.75" customHeight="1" hidden="1">
      <c r="A53" s="83"/>
      <c r="B53" s="83"/>
      <c r="C53" s="83"/>
      <c r="D53" s="80">
        <v>4223</v>
      </c>
      <c r="E53" s="61" t="s">
        <v>55</v>
      </c>
      <c r="F53" s="68">
        <f>'posebni dio'!C116</f>
        <v>510000</v>
      </c>
      <c r="G53" s="68">
        <f>'posebni dio'!D116</f>
        <v>-410000</v>
      </c>
      <c r="H53" s="68">
        <f>'posebni dio'!E116</f>
        <v>100000</v>
      </c>
    </row>
    <row r="54" spans="1:8" s="71" customFormat="1" ht="12.75">
      <c r="A54" s="83"/>
      <c r="B54" s="83"/>
      <c r="C54" s="83">
        <v>426</v>
      </c>
      <c r="D54" s="80"/>
      <c r="E54" s="61" t="s">
        <v>26</v>
      </c>
      <c r="F54" s="68">
        <f>F55</f>
        <v>125000</v>
      </c>
      <c r="G54" s="68">
        <f>G55</f>
        <v>-44000</v>
      </c>
      <c r="H54" s="68">
        <f>H55</f>
        <v>81000</v>
      </c>
    </row>
    <row r="55" spans="1:8" s="5" customFormat="1" ht="12" customHeight="1" hidden="1">
      <c r="A55" s="76"/>
      <c r="B55" s="76"/>
      <c r="C55" s="76"/>
      <c r="D55" s="80">
        <v>4262</v>
      </c>
      <c r="E55" s="61" t="s">
        <v>1</v>
      </c>
      <c r="F55" s="6">
        <f>'posebni dio'!C54+'posebni dio'!C122</f>
        <v>125000</v>
      </c>
      <c r="G55" s="6">
        <f>'posebni dio'!D54+'posebni dio'!D122</f>
        <v>-44000</v>
      </c>
      <c r="H55" s="6">
        <f>'posebni dio'!E54+'posebni dio'!E122</f>
        <v>81000</v>
      </c>
    </row>
    <row r="56" spans="1:7" s="5" customFormat="1" ht="12.75" customHeight="1">
      <c r="A56" s="76"/>
      <c r="B56" s="76"/>
      <c r="C56" s="76"/>
      <c r="D56" s="80"/>
      <c r="E56" s="61"/>
      <c r="F56" s="6"/>
      <c r="G56" s="6"/>
    </row>
    <row r="57" spans="1:4" s="5" customFormat="1" ht="12.75">
      <c r="A57" s="76"/>
      <c r="B57" s="76"/>
      <c r="C57" s="76"/>
      <c r="D57" s="76"/>
    </row>
    <row r="58" spans="1:4" s="5" customFormat="1" ht="12.75">
      <c r="A58" s="76"/>
      <c r="B58" s="76"/>
      <c r="C58" s="76"/>
      <c r="D58" s="76"/>
    </row>
    <row r="59" spans="1:4" s="5" customFormat="1" ht="12.75">
      <c r="A59" s="76"/>
      <c r="B59" s="76"/>
      <c r="C59" s="76"/>
      <c r="D59" s="76"/>
    </row>
    <row r="60" spans="1:4" s="5" customFormat="1" ht="12.75">
      <c r="A60" s="76"/>
      <c r="B60" s="76"/>
      <c r="C60" s="76"/>
      <c r="D60" s="76"/>
    </row>
    <row r="61" spans="1:4" s="5" customFormat="1" ht="12.75">
      <c r="A61" s="76"/>
      <c r="B61" s="76"/>
      <c r="C61" s="76"/>
      <c r="D61" s="76"/>
    </row>
    <row r="62" spans="1:4" s="5" customFormat="1" ht="12.75">
      <c r="A62" s="76"/>
      <c r="B62" s="76"/>
      <c r="C62" s="76"/>
      <c r="D62" s="76"/>
    </row>
    <row r="63" spans="1:4" s="5" customFormat="1" ht="12.75">
      <c r="A63" s="76"/>
      <c r="B63" s="76"/>
      <c r="C63" s="76"/>
      <c r="D63" s="76"/>
    </row>
    <row r="64" spans="1:4" s="5" customFormat="1" ht="12.75">
      <c r="A64" s="76"/>
      <c r="B64" s="76"/>
      <c r="C64" s="76"/>
      <c r="D64" s="76"/>
    </row>
    <row r="65" spans="1:4" s="5" customFormat="1" ht="12.75">
      <c r="A65" s="76"/>
      <c r="B65" s="76"/>
      <c r="C65" s="76"/>
      <c r="D65" s="76"/>
    </row>
    <row r="66" spans="1:4" s="5" customFormat="1" ht="12.75">
      <c r="A66" s="76"/>
      <c r="B66" s="76"/>
      <c r="C66" s="76"/>
      <c r="D66" s="76"/>
    </row>
    <row r="67" spans="1:4" s="5" customFormat="1" ht="12.75">
      <c r="A67" s="76"/>
      <c r="B67" s="76"/>
      <c r="C67" s="76"/>
      <c r="D67" s="76"/>
    </row>
    <row r="68" spans="1:4" s="5" customFormat="1" ht="12.75">
      <c r="A68" s="76"/>
      <c r="B68" s="76"/>
      <c r="C68" s="76"/>
      <c r="D68" s="76"/>
    </row>
    <row r="69" spans="1:4" s="5" customFormat="1" ht="12.75">
      <c r="A69" s="76"/>
      <c r="B69" s="76"/>
      <c r="C69" s="76"/>
      <c r="D69" s="76"/>
    </row>
    <row r="70" spans="1:4" s="5" customFormat="1" ht="12.75">
      <c r="A70" s="76"/>
      <c r="B70" s="76"/>
      <c r="C70" s="76"/>
      <c r="D70" s="76"/>
    </row>
    <row r="71" spans="1:4" s="5" customFormat="1" ht="12.75">
      <c r="A71" s="76"/>
      <c r="B71" s="76"/>
      <c r="C71" s="76"/>
      <c r="D71" s="76"/>
    </row>
    <row r="72" spans="1:4" s="5" customFormat="1" ht="12.75">
      <c r="A72" s="76"/>
      <c r="B72" s="76"/>
      <c r="C72" s="76"/>
      <c r="D72" s="76"/>
    </row>
    <row r="73" spans="1:4" s="5" customFormat="1" ht="12.75">
      <c r="A73" s="76"/>
      <c r="B73" s="76"/>
      <c r="C73" s="76"/>
      <c r="D73" s="76"/>
    </row>
    <row r="74" spans="1:4" s="5" customFormat="1" ht="12.75">
      <c r="A74" s="76"/>
      <c r="B74" s="76"/>
      <c r="C74" s="76"/>
      <c r="D74" s="76"/>
    </row>
    <row r="75" spans="1:4" s="5" customFormat="1" ht="12.75">
      <c r="A75" s="76"/>
      <c r="B75" s="76"/>
      <c r="C75" s="76"/>
      <c r="D75" s="76"/>
    </row>
    <row r="76" spans="1:4" s="5" customFormat="1" ht="12.75">
      <c r="A76" s="76"/>
      <c r="B76" s="76"/>
      <c r="C76" s="76"/>
      <c r="D76" s="76"/>
    </row>
    <row r="77" spans="1:4" s="5" customFormat="1" ht="12.75">
      <c r="A77" s="76"/>
      <c r="B77" s="76"/>
      <c r="C77" s="76"/>
      <c r="D77" s="76"/>
    </row>
    <row r="78" spans="1:4" s="5" customFormat="1" ht="12.75">
      <c r="A78" s="76"/>
      <c r="B78" s="76"/>
      <c r="C78" s="76"/>
      <c r="D78" s="76"/>
    </row>
    <row r="79" spans="1:4" s="5" customFormat="1" ht="12.75">
      <c r="A79" s="76"/>
      <c r="B79" s="76"/>
      <c r="C79" s="76"/>
      <c r="D79" s="76"/>
    </row>
    <row r="80" spans="1:4" s="5" customFormat="1" ht="12.75">
      <c r="A80" s="76"/>
      <c r="B80" s="76"/>
      <c r="C80" s="76"/>
      <c r="D80" s="76"/>
    </row>
    <row r="81" spans="1:4" s="5" customFormat="1" ht="12.75">
      <c r="A81" s="76"/>
      <c r="B81" s="76"/>
      <c r="C81" s="76"/>
      <c r="D81" s="76"/>
    </row>
    <row r="82" spans="1:4" s="5" customFormat="1" ht="12.75">
      <c r="A82" s="76"/>
      <c r="B82" s="76"/>
      <c r="C82" s="76"/>
      <c r="D82" s="76"/>
    </row>
    <row r="83" spans="1:4" s="5" customFormat="1" ht="12.75">
      <c r="A83" s="76"/>
      <c r="B83" s="76"/>
      <c r="C83" s="76"/>
      <c r="D83" s="76"/>
    </row>
    <row r="84" spans="1:4" s="5" customFormat="1" ht="12.75">
      <c r="A84" s="76"/>
      <c r="B84" s="76"/>
      <c r="C84" s="76"/>
      <c r="D84" s="76"/>
    </row>
    <row r="85" spans="1:4" s="5" customFormat="1" ht="12.75">
      <c r="A85" s="76"/>
      <c r="B85" s="76"/>
      <c r="C85" s="76"/>
      <c r="D85" s="76"/>
    </row>
    <row r="86" spans="1:4" s="5" customFormat="1" ht="12.75">
      <c r="A86" s="76"/>
      <c r="B86" s="76"/>
      <c r="C86" s="76"/>
      <c r="D86" s="76"/>
    </row>
    <row r="87" spans="1:4" s="5" customFormat="1" ht="12.75">
      <c r="A87" s="76"/>
      <c r="B87" s="76"/>
      <c r="C87" s="76"/>
      <c r="D87" s="76"/>
    </row>
    <row r="88" spans="1:4" s="5" customFormat="1" ht="12.75">
      <c r="A88" s="76"/>
      <c r="B88" s="76"/>
      <c r="C88" s="76"/>
      <c r="D88" s="76"/>
    </row>
    <row r="89" spans="1:4" s="5" customFormat="1" ht="12.75">
      <c r="A89" s="76"/>
      <c r="B89" s="76"/>
      <c r="C89" s="76"/>
      <c r="D89" s="76"/>
    </row>
    <row r="90" spans="1:4" s="5" customFormat="1" ht="12.75">
      <c r="A90" s="76"/>
      <c r="B90" s="76"/>
      <c r="C90" s="76"/>
      <c r="D90" s="76"/>
    </row>
    <row r="91" spans="1:4" s="5" customFormat="1" ht="12.75">
      <c r="A91" s="76"/>
      <c r="B91" s="76"/>
      <c r="C91" s="76"/>
      <c r="D91" s="76"/>
    </row>
    <row r="92" spans="1:4" s="5" customFormat="1" ht="12.75">
      <c r="A92" s="76"/>
      <c r="B92" s="76"/>
      <c r="C92" s="76"/>
      <c r="D92" s="76"/>
    </row>
    <row r="93" spans="1:4" s="5" customFormat="1" ht="12.75">
      <c r="A93" s="76"/>
      <c r="B93" s="76"/>
      <c r="C93" s="76"/>
      <c r="D93" s="76"/>
    </row>
    <row r="94" spans="1:4" s="5" customFormat="1" ht="12.75">
      <c r="A94" s="76"/>
      <c r="B94" s="76"/>
      <c r="C94" s="76"/>
      <c r="D94" s="76"/>
    </row>
    <row r="95" spans="1:4" s="5" customFormat="1" ht="12.75">
      <c r="A95" s="76"/>
      <c r="B95" s="76"/>
      <c r="C95" s="76"/>
      <c r="D95" s="76"/>
    </row>
    <row r="96" spans="1:4" s="5" customFormat="1" ht="12.75">
      <c r="A96" s="76"/>
      <c r="B96" s="76"/>
      <c r="C96" s="76"/>
      <c r="D96" s="76"/>
    </row>
    <row r="97" spans="1:4" s="5" customFormat="1" ht="12.75">
      <c r="A97" s="76"/>
      <c r="B97" s="76"/>
      <c r="C97" s="76"/>
      <c r="D97" s="76"/>
    </row>
    <row r="98" spans="1:4" s="5" customFormat="1" ht="12.75">
      <c r="A98" s="76"/>
      <c r="B98" s="76"/>
      <c r="C98" s="76"/>
      <c r="D98" s="76"/>
    </row>
    <row r="99" spans="1:4" s="5" customFormat="1" ht="12.75">
      <c r="A99" s="76"/>
      <c r="B99" s="76"/>
      <c r="C99" s="76"/>
      <c r="D99" s="76"/>
    </row>
    <row r="100" spans="1:4" s="5" customFormat="1" ht="12.75">
      <c r="A100" s="76"/>
      <c r="B100" s="76"/>
      <c r="C100" s="76"/>
      <c r="D100" s="76"/>
    </row>
    <row r="101" spans="1:4" s="5" customFormat="1" ht="12.75">
      <c r="A101" s="76"/>
      <c r="B101" s="76"/>
      <c r="C101" s="76"/>
      <c r="D101" s="76"/>
    </row>
    <row r="102" spans="1:4" s="5" customFormat="1" ht="12.75">
      <c r="A102" s="76"/>
      <c r="B102" s="76"/>
      <c r="C102" s="76"/>
      <c r="D102" s="76"/>
    </row>
    <row r="103" spans="1:4" s="5" customFormat="1" ht="12.75">
      <c r="A103" s="76"/>
      <c r="B103" s="76"/>
      <c r="C103" s="76"/>
      <c r="D103" s="76"/>
    </row>
    <row r="104" spans="1:4" s="5" customFormat="1" ht="12.75">
      <c r="A104" s="76"/>
      <c r="B104" s="76"/>
      <c r="C104" s="76"/>
      <c r="D104" s="76"/>
    </row>
    <row r="105" spans="1:4" s="5" customFormat="1" ht="12.75">
      <c r="A105" s="76"/>
      <c r="B105" s="76"/>
      <c r="C105" s="76"/>
      <c r="D105" s="76"/>
    </row>
    <row r="106" spans="1:4" s="5" customFormat="1" ht="12.75">
      <c r="A106" s="76"/>
      <c r="B106" s="76"/>
      <c r="C106" s="76"/>
      <c r="D106" s="76"/>
    </row>
    <row r="107" spans="1:4" s="5" customFormat="1" ht="12.75">
      <c r="A107" s="76"/>
      <c r="B107" s="76"/>
      <c r="C107" s="76"/>
      <c r="D107" s="76"/>
    </row>
    <row r="108" spans="1:4" s="5" customFormat="1" ht="12.75">
      <c r="A108" s="76"/>
      <c r="B108" s="76"/>
      <c r="C108" s="76"/>
      <c r="D108" s="76"/>
    </row>
    <row r="109" spans="1:4" s="5" customFormat="1" ht="12.75">
      <c r="A109" s="76"/>
      <c r="B109" s="76"/>
      <c r="C109" s="76"/>
      <c r="D109" s="76"/>
    </row>
    <row r="110" spans="1:4" s="5" customFormat="1" ht="12.75">
      <c r="A110" s="76"/>
      <c r="B110" s="76"/>
      <c r="C110" s="76"/>
      <c r="D110" s="76"/>
    </row>
    <row r="111" spans="1:4" s="5" customFormat="1" ht="12.75">
      <c r="A111" s="76"/>
      <c r="B111" s="76"/>
      <c r="C111" s="76"/>
      <c r="D111" s="76"/>
    </row>
    <row r="112" spans="1:4" s="5" customFormat="1" ht="12.75">
      <c r="A112" s="76"/>
      <c r="B112" s="76"/>
      <c r="C112" s="76"/>
      <c r="D112" s="76"/>
    </row>
    <row r="113" spans="1:4" s="5" customFormat="1" ht="12.75">
      <c r="A113" s="76"/>
      <c r="B113" s="76"/>
      <c r="C113" s="76"/>
      <c r="D113" s="76"/>
    </row>
    <row r="114" spans="1:4" s="5" customFormat="1" ht="12.75">
      <c r="A114" s="76"/>
      <c r="B114" s="76"/>
      <c r="C114" s="76"/>
      <c r="D114" s="76"/>
    </row>
    <row r="115" spans="1:4" s="5" customFormat="1" ht="12.75">
      <c r="A115" s="76"/>
      <c r="B115" s="76"/>
      <c r="C115" s="76"/>
      <c r="D115" s="76"/>
    </row>
    <row r="116" spans="1:4" s="5" customFormat="1" ht="12.75">
      <c r="A116" s="76"/>
      <c r="B116" s="76"/>
      <c r="C116" s="76"/>
      <c r="D116" s="76"/>
    </row>
    <row r="117" spans="1:4" s="5" customFormat="1" ht="12.75">
      <c r="A117" s="76"/>
      <c r="B117" s="76"/>
      <c r="C117" s="76"/>
      <c r="D117" s="76"/>
    </row>
    <row r="118" spans="1:4" s="5" customFormat="1" ht="12.75">
      <c r="A118" s="76"/>
      <c r="B118" s="76"/>
      <c r="C118" s="76"/>
      <c r="D118" s="76"/>
    </row>
    <row r="119" spans="1:4" s="5" customFormat="1" ht="12.75">
      <c r="A119" s="76"/>
      <c r="B119" s="76"/>
      <c r="C119" s="76"/>
      <c r="D119" s="76"/>
    </row>
    <row r="120" spans="1:4" s="5" customFormat="1" ht="12.75">
      <c r="A120" s="76"/>
      <c r="B120" s="76"/>
      <c r="C120" s="76"/>
      <c r="D120" s="76"/>
    </row>
    <row r="121" spans="1:4" s="5" customFormat="1" ht="12.75">
      <c r="A121" s="76"/>
      <c r="B121" s="76"/>
      <c r="C121" s="76"/>
      <c r="D121" s="76"/>
    </row>
    <row r="122" spans="1:4" s="5" customFormat="1" ht="12.75">
      <c r="A122" s="76"/>
      <c r="B122" s="76"/>
      <c r="C122" s="76"/>
      <c r="D122" s="76"/>
    </row>
    <row r="123" spans="1:4" s="5" customFormat="1" ht="12.75">
      <c r="A123" s="76"/>
      <c r="B123" s="76"/>
      <c r="C123" s="76"/>
      <c r="D123" s="76"/>
    </row>
    <row r="124" spans="1:4" s="5" customFormat="1" ht="12.75">
      <c r="A124" s="76"/>
      <c r="B124" s="76"/>
      <c r="C124" s="76"/>
      <c r="D124" s="76"/>
    </row>
    <row r="125" spans="1:4" s="5" customFormat="1" ht="12.75">
      <c r="A125" s="76"/>
      <c r="B125" s="76"/>
      <c r="C125" s="76"/>
      <c r="D125" s="76"/>
    </row>
    <row r="126" spans="1:4" s="5" customFormat="1" ht="12.75">
      <c r="A126" s="76"/>
      <c r="B126" s="76"/>
      <c r="C126" s="76"/>
      <c r="D126" s="76"/>
    </row>
    <row r="127" spans="1:4" s="5" customFormat="1" ht="12.75">
      <c r="A127" s="76"/>
      <c r="B127" s="76"/>
      <c r="C127" s="76"/>
      <c r="D127" s="76"/>
    </row>
    <row r="128" spans="1:4" s="5" customFormat="1" ht="12.75">
      <c r="A128" s="76"/>
      <c r="B128" s="76"/>
      <c r="C128" s="76"/>
      <c r="D128" s="76"/>
    </row>
    <row r="129" spans="1:4" s="5" customFormat="1" ht="12.75">
      <c r="A129" s="76"/>
      <c r="B129" s="76"/>
      <c r="C129" s="76"/>
      <c r="D129" s="76"/>
    </row>
    <row r="130" spans="1:4" s="5" customFormat="1" ht="12.75">
      <c r="A130" s="76"/>
      <c r="B130" s="76"/>
      <c r="C130" s="76"/>
      <c r="D130" s="76"/>
    </row>
    <row r="131" spans="1:4" s="5" customFormat="1" ht="12.75">
      <c r="A131" s="76"/>
      <c r="B131" s="76"/>
      <c r="C131" s="76"/>
      <c r="D131" s="76"/>
    </row>
    <row r="132" spans="1:4" s="5" customFormat="1" ht="12.75">
      <c r="A132" s="76"/>
      <c r="B132" s="76"/>
      <c r="C132" s="76"/>
      <c r="D132" s="76"/>
    </row>
    <row r="133" spans="1:4" s="5" customFormat="1" ht="12.75">
      <c r="A133" s="76"/>
      <c r="B133" s="76"/>
      <c r="C133" s="76"/>
      <c r="D133" s="76"/>
    </row>
    <row r="134" spans="1:4" s="5" customFormat="1" ht="12.75">
      <c r="A134" s="76"/>
      <c r="B134" s="76"/>
      <c r="C134" s="76"/>
      <c r="D134" s="76"/>
    </row>
    <row r="135" spans="1:4" s="5" customFormat="1" ht="12.75">
      <c r="A135" s="76"/>
      <c r="B135" s="76"/>
      <c r="C135" s="76"/>
      <c r="D135" s="76"/>
    </row>
  </sheetData>
  <sheetProtection/>
  <mergeCells count="1">
    <mergeCell ref="A1:H1"/>
  </mergeCells>
  <printOptions horizontalCentered="1"/>
  <pageMargins left="0.1968503937007874" right="0.1968503937007874" top="0.4330708661417323" bottom="0.2362204724409449" header="0.31496062992125984" footer="0.31496062992125984"/>
  <pageSetup firstPageNumber="3" useFirstPageNumber="1" horizontalDpi="600" verticalDpi="600" orientation="portrait" paperSize="9" scale="90" r:id="rId1"/>
  <headerFooter alignWithMargins="0">
    <oddFooter>&amp;R&amp;P</oddFooter>
  </headerFooter>
  <ignoredErrors>
    <ignoredError sqref="D16 D20 D51:D52" numberStoredAsText="1"/>
    <ignoredError sqref="H27:H29 F38 F40 F8 G6 F23:F24 H56 F41 F10:F11 F32 F27 F50:F51 H50:H51 F3:F6 F9 F20:F21 F12:F16 F42:F44 F46:F47 F18:F19 F39 F25 F33 F31 F28:F29 H37:H41 H31 H23:H25 H12:H13 H54 F54 H18:H20 H14:H16 H10:H11 H8 H3:H6 H7 H9 H45:H47 H17 H21 F7 F17 H42 H43:H44 H32:H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34" hidden="1" customWidth="1"/>
    <col min="5" max="5" width="49.140625" style="0" customWidth="1"/>
    <col min="6" max="8" width="11.28125" style="0" customWidth="1"/>
  </cols>
  <sheetData>
    <row r="1" spans="1:8" s="40" customFormat="1" ht="29.25" customHeight="1">
      <c r="A1" s="180" t="s">
        <v>43</v>
      </c>
      <c r="B1" s="180"/>
      <c r="C1" s="180"/>
      <c r="D1" s="180"/>
      <c r="E1" s="180"/>
      <c r="F1" s="180"/>
      <c r="G1" s="180"/>
      <c r="H1" s="180"/>
    </row>
    <row r="2" spans="1:8" s="5" customFormat="1" ht="28.5" customHeight="1">
      <c r="A2" s="24" t="s">
        <v>5</v>
      </c>
      <c r="B2" s="24" t="s">
        <v>4</v>
      </c>
      <c r="C2" s="24" t="s">
        <v>3</v>
      </c>
      <c r="D2" s="28" t="s">
        <v>6</v>
      </c>
      <c r="E2" s="69"/>
      <c r="F2" s="52" t="s">
        <v>141</v>
      </c>
      <c r="G2" s="138" t="s">
        <v>139</v>
      </c>
      <c r="H2" s="123" t="s">
        <v>140</v>
      </c>
    </row>
    <row r="3" spans="1:5" s="5" customFormat="1" ht="15" customHeight="1">
      <c r="A3" s="94"/>
      <c r="B3" s="94"/>
      <c r="C3" s="94"/>
      <c r="D3" s="95"/>
      <c r="E3" s="94"/>
    </row>
    <row r="4" spans="1:5" s="5" customFormat="1" ht="15.75" customHeight="1">
      <c r="A4" s="102"/>
      <c r="B4" s="103"/>
      <c r="C4" s="103"/>
      <c r="D4" s="103"/>
      <c r="E4" s="85" t="s">
        <v>111</v>
      </c>
    </row>
    <row r="5" spans="1:8" s="5" customFormat="1" ht="15" customHeight="1">
      <c r="A5" s="4">
        <v>8</v>
      </c>
      <c r="B5" s="4"/>
      <c r="C5" s="75"/>
      <c r="D5" s="75"/>
      <c r="E5" s="4" t="s">
        <v>27</v>
      </c>
      <c r="F5" s="3">
        <f aca="true" t="shared" si="0" ref="F5:H6">F6</f>
        <v>22539330</v>
      </c>
      <c r="G5" s="3">
        <f>SUM(H5-F5)</f>
        <v>-22539330</v>
      </c>
      <c r="H5" s="3">
        <f t="shared" si="0"/>
        <v>0</v>
      </c>
    </row>
    <row r="6" spans="1:8" s="5" customFormat="1" ht="15.75" customHeight="1">
      <c r="A6" s="4"/>
      <c r="B6" s="4">
        <v>83</v>
      </c>
      <c r="C6" s="75"/>
      <c r="D6" s="75"/>
      <c r="E6" s="4" t="s">
        <v>110</v>
      </c>
      <c r="F6" s="3">
        <f t="shared" si="0"/>
        <v>22539330</v>
      </c>
      <c r="G6" s="3">
        <f aca="true" t="shared" si="1" ref="G6:G19">SUM(H6-F6)</f>
        <v>-22539330</v>
      </c>
      <c r="H6" s="3">
        <f t="shared" si="0"/>
        <v>0</v>
      </c>
    </row>
    <row r="7" spans="3:8" s="71" customFormat="1" ht="24.75" customHeight="1">
      <c r="C7" s="83">
        <v>832</v>
      </c>
      <c r="D7" s="83"/>
      <c r="E7" s="56" t="s">
        <v>74</v>
      </c>
      <c r="F7" s="68">
        <f>F8</f>
        <v>22539330</v>
      </c>
      <c r="G7" s="68">
        <f t="shared" si="1"/>
        <v>-22539330</v>
      </c>
      <c r="H7" s="68">
        <f>H8</f>
        <v>0</v>
      </c>
    </row>
    <row r="8" spans="1:8" s="5" customFormat="1" ht="13.5" customHeight="1" hidden="1">
      <c r="A8" s="4"/>
      <c r="B8" s="4"/>
      <c r="C8" s="75"/>
      <c r="D8" s="76">
        <v>8321</v>
      </c>
      <c r="E8" s="5" t="s">
        <v>29</v>
      </c>
      <c r="F8" s="6">
        <v>22539330</v>
      </c>
      <c r="G8" s="68">
        <f t="shared" si="1"/>
        <v>-22539330</v>
      </c>
      <c r="H8" s="6">
        <v>0</v>
      </c>
    </row>
    <row r="9" spans="1:7" s="5" customFormat="1" ht="11.25" customHeight="1" hidden="1">
      <c r="A9" s="4"/>
      <c r="B9" s="4"/>
      <c r="C9" s="75"/>
      <c r="D9" s="76"/>
      <c r="F9" s="6"/>
      <c r="G9" s="3">
        <f t="shared" si="1"/>
        <v>0</v>
      </c>
    </row>
    <row r="10" spans="1:8" s="64" customFormat="1" ht="14.25" customHeight="1" hidden="1">
      <c r="A10" s="64">
        <v>5</v>
      </c>
      <c r="C10" s="78"/>
      <c r="D10" s="78"/>
      <c r="E10" s="64" t="s">
        <v>30</v>
      </c>
      <c r="F10" s="70">
        <f aca="true" t="shared" si="2" ref="F10:H12">F11</f>
        <v>0</v>
      </c>
      <c r="G10" s="3">
        <f t="shared" si="1"/>
        <v>0</v>
      </c>
      <c r="H10" s="70">
        <f t="shared" si="2"/>
        <v>0</v>
      </c>
    </row>
    <row r="11" spans="2:8" s="64" customFormat="1" ht="14.25" customHeight="1" hidden="1">
      <c r="B11" s="64">
        <v>52</v>
      </c>
      <c r="C11" s="78"/>
      <c r="D11" s="78"/>
      <c r="E11" s="64" t="s">
        <v>118</v>
      </c>
      <c r="F11" s="70">
        <f t="shared" si="2"/>
        <v>0</v>
      </c>
      <c r="G11" s="3">
        <f t="shared" si="1"/>
        <v>0</v>
      </c>
      <c r="H11" s="70">
        <f t="shared" si="2"/>
        <v>0</v>
      </c>
    </row>
    <row r="12" spans="3:8" s="64" customFormat="1" ht="13.5" customHeight="1" hidden="1">
      <c r="C12" s="78">
        <v>531</v>
      </c>
      <c r="D12" s="78"/>
      <c r="E12" s="64" t="s">
        <v>117</v>
      </c>
      <c r="F12" s="70">
        <f t="shared" si="2"/>
        <v>0</v>
      </c>
      <c r="G12" s="3">
        <f t="shared" si="1"/>
        <v>0</v>
      </c>
      <c r="H12" s="70">
        <f t="shared" si="2"/>
        <v>0</v>
      </c>
    </row>
    <row r="13" spans="1:8" s="5" customFormat="1" ht="16.5" customHeight="1" hidden="1">
      <c r="A13" s="4"/>
      <c r="B13" s="4"/>
      <c r="C13" s="75"/>
      <c r="D13" s="76">
        <v>5311</v>
      </c>
      <c r="E13" s="5" t="s">
        <v>116</v>
      </c>
      <c r="F13" s="6">
        <v>0</v>
      </c>
      <c r="G13" s="3">
        <f t="shared" si="1"/>
        <v>0</v>
      </c>
      <c r="H13" s="5">
        <v>0</v>
      </c>
    </row>
    <row r="14" spans="1:7" s="5" customFormat="1" ht="15.75" customHeight="1">
      <c r="A14" s="4"/>
      <c r="B14" s="4"/>
      <c r="C14" s="75"/>
      <c r="D14" s="76"/>
      <c r="F14" s="6"/>
      <c r="G14" s="3"/>
    </row>
    <row r="15" spans="1:7" s="5" customFormat="1" ht="16.5" customHeight="1">
      <c r="A15" s="4"/>
      <c r="B15" s="4"/>
      <c r="C15" s="75"/>
      <c r="D15" s="75"/>
      <c r="E15" s="39" t="s">
        <v>104</v>
      </c>
      <c r="F15" s="3"/>
      <c r="G15" s="3"/>
    </row>
    <row r="16" spans="1:8" s="5" customFormat="1" ht="16.5" customHeight="1">
      <c r="A16" s="4">
        <v>8</v>
      </c>
      <c r="B16" s="4"/>
      <c r="C16" s="75"/>
      <c r="D16" s="75"/>
      <c r="E16" s="4" t="s">
        <v>27</v>
      </c>
      <c r="F16" s="3">
        <f aca="true" t="shared" si="3" ref="F16:H18">F17</f>
        <v>45981000</v>
      </c>
      <c r="G16" s="3">
        <f t="shared" si="1"/>
        <v>-40187000</v>
      </c>
      <c r="H16" s="3">
        <f t="shared" si="3"/>
        <v>5794000</v>
      </c>
    </row>
    <row r="17" spans="1:8" s="5" customFormat="1" ht="15.75" customHeight="1">
      <c r="A17" s="4"/>
      <c r="B17" s="4">
        <v>83</v>
      </c>
      <c r="C17" s="75"/>
      <c r="D17" s="75"/>
      <c r="E17" s="4" t="s">
        <v>28</v>
      </c>
      <c r="F17" s="3">
        <f t="shared" si="3"/>
        <v>45981000</v>
      </c>
      <c r="G17" s="3">
        <f t="shared" si="1"/>
        <v>-40187000</v>
      </c>
      <c r="H17" s="3">
        <f t="shared" si="3"/>
        <v>5794000</v>
      </c>
    </row>
    <row r="18" spans="3:8" s="71" customFormat="1" ht="24.75" customHeight="1">
      <c r="C18" s="83">
        <v>832</v>
      </c>
      <c r="D18" s="83"/>
      <c r="E18" s="164" t="s">
        <v>74</v>
      </c>
      <c r="F18" s="117">
        <f t="shared" si="3"/>
        <v>45981000</v>
      </c>
      <c r="G18" s="68">
        <f t="shared" si="1"/>
        <v>-40187000</v>
      </c>
      <c r="H18" s="68">
        <f t="shared" si="3"/>
        <v>5794000</v>
      </c>
    </row>
    <row r="19" spans="1:8" s="5" customFormat="1" ht="13.5" customHeight="1" hidden="1">
      <c r="A19" s="4"/>
      <c r="B19" s="4"/>
      <c r="C19" s="75"/>
      <c r="D19" s="76">
        <v>8321</v>
      </c>
      <c r="E19" s="5" t="s">
        <v>29</v>
      </c>
      <c r="F19" s="68">
        <v>45981000</v>
      </c>
      <c r="G19" s="68">
        <f t="shared" si="1"/>
        <v>-40187000</v>
      </c>
      <c r="H19" s="68">
        <v>5794000</v>
      </c>
    </row>
    <row r="20" spans="3:4" s="5" customFormat="1" ht="12.75">
      <c r="C20" s="76"/>
      <c r="D20" s="76"/>
    </row>
    <row r="21" s="5" customFormat="1" ht="12.75">
      <c r="D21" s="33"/>
    </row>
    <row r="22" s="5" customFormat="1" ht="12.75">
      <c r="D22" s="33"/>
    </row>
    <row r="23" s="5" customFormat="1" ht="12.75">
      <c r="D23" s="33"/>
    </row>
    <row r="24" s="5" customFormat="1" ht="12.75">
      <c r="D24" s="33"/>
    </row>
    <row r="25" s="5" customFormat="1" ht="12.75">
      <c r="D25" s="33"/>
    </row>
    <row r="26" s="5" customFormat="1" ht="12.75">
      <c r="D26" s="33"/>
    </row>
    <row r="27" s="5" customFormat="1" ht="12.75">
      <c r="D27" s="33"/>
    </row>
    <row r="28" s="5" customFormat="1" ht="12.75">
      <c r="D28" s="33"/>
    </row>
    <row r="29" s="5" customFormat="1" ht="12.75">
      <c r="D29" s="33"/>
    </row>
    <row r="30" s="5" customFormat="1" ht="12.75">
      <c r="D30" s="33"/>
    </row>
    <row r="31" s="5" customFormat="1" ht="12.75">
      <c r="D31" s="33"/>
    </row>
    <row r="32" s="5" customFormat="1" ht="12.75">
      <c r="D32" s="33"/>
    </row>
    <row r="33" s="5" customFormat="1" ht="12.75">
      <c r="D33" s="33"/>
    </row>
    <row r="34" s="5" customFormat="1" ht="12.75">
      <c r="D34" s="33"/>
    </row>
    <row r="35" s="5" customFormat="1" ht="12.75">
      <c r="D35" s="33"/>
    </row>
    <row r="36" s="5" customFormat="1" ht="12.75">
      <c r="D36" s="33"/>
    </row>
    <row r="37" s="5" customFormat="1" ht="12.75">
      <c r="D37" s="33"/>
    </row>
    <row r="38" s="5" customFormat="1" ht="12.75">
      <c r="D38" s="33"/>
    </row>
    <row r="39" s="5" customFormat="1" ht="12.75">
      <c r="D39" s="33"/>
    </row>
    <row r="40" s="5" customFormat="1" ht="12.75">
      <c r="D40" s="33"/>
    </row>
    <row r="41" s="5" customFormat="1" ht="12.75">
      <c r="D41" s="33"/>
    </row>
    <row r="42" s="5" customFormat="1" ht="12.75">
      <c r="D42" s="33"/>
    </row>
    <row r="43" s="5" customFormat="1" ht="12.75">
      <c r="D43" s="33"/>
    </row>
    <row r="44" s="5" customFormat="1" ht="12.75">
      <c r="D44" s="33"/>
    </row>
    <row r="45" s="5" customFormat="1" ht="12.75">
      <c r="D45" s="33"/>
    </row>
    <row r="46" s="5" customFormat="1" ht="12.75">
      <c r="D46" s="33"/>
    </row>
    <row r="47" s="5" customFormat="1" ht="12.75">
      <c r="D47" s="33"/>
    </row>
    <row r="48" s="5" customFormat="1" ht="12.75">
      <c r="D48" s="33"/>
    </row>
    <row r="49" s="5" customFormat="1" ht="12.75">
      <c r="D49" s="33"/>
    </row>
    <row r="50" s="5" customFormat="1" ht="12.75">
      <c r="D50" s="33"/>
    </row>
    <row r="51" s="5" customFormat="1" ht="12.75">
      <c r="D51" s="33"/>
    </row>
    <row r="52" s="5" customFormat="1" ht="12.75">
      <c r="D52" s="33"/>
    </row>
    <row r="53" s="5" customFormat="1" ht="12.75">
      <c r="D53" s="33"/>
    </row>
    <row r="54" s="5" customFormat="1" ht="12.75">
      <c r="D54" s="33"/>
    </row>
    <row r="55" s="5" customFormat="1" ht="12.75">
      <c r="D55" s="33"/>
    </row>
    <row r="56" s="5" customFormat="1" ht="12.75">
      <c r="D56" s="33"/>
    </row>
    <row r="57" s="5" customFormat="1" ht="12.75">
      <c r="D57" s="33"/>
    </row>
    <row r="58" s="5" customFormat="1" ht="12.75">
      <c r="D58" s="33"/>
    </row>
    <row r="59" s="5" customFormat="1" ht="12.75">
      <c r="D59" s="33"/>
    </row>
    <row r="60" s="5" customFormat="1" ht="12.75">
      <c r="D60" s="33"/>
    </row>
    <row r="61" s="5" customFormat="1" ht="12.75">
      <c r="D61" s="33"/>
    </row>
    <row r="62" s="5" customFormat="1" ht="12.75">
      <c r="D62" s="33"/>
    </row>
    <row r="63" s="5" customFormat="1" ht="12.75">
      <c r="D63" s="33"/>
    </row>
    <row r="64" s="5" customFormat="1" ht="12.75">
      <c r="D64" s="33"/>
    </row>
    <row r="65" s="5" customFormat="1" ht="12.75">
      <c r="D65" s="33"/>
    </row>
    <row r="66" s="5" customFormat="1" ht="12.75">
      <c r="D66" s="33"/>
    </row>
    <row r="67" s="5" customFormat="1" ht="12.75">
      <c r="D67" s="33"/>
    </row>
    <row r="68" s="5" customFormat="1" ht="12.75">
      <c r="D68" s="33"/>
    </row>
    <row r="69" s="5" customFormat="1" ht="12.75">
      <c r="D69" s="33"/>
    </row>
    <row r="70" s="5" customFormat="1" ht="12.75">
      <c r="D70" s="33"/>
    </row>
    <row r="71" s="5" customFormat="1" ht="12.75">
      <c r="D71" s="33"/>
    </row>
    <row r="72" s="5" customFormat="1" ht="12.75">
      <c r="D72" s="33"/>
    </row>
    <row r="73" s="5" customFormat="1" ht="12.75">
      <c r="D73" s="33"/>
    </row>
    <row r="74" s="5" customFormat="1" ht="12.75">
      <c r="D74" s="33"/>
    </row>
    <row r="75" s="5" customFormat="1" ht="12.75">
      <c r="D75" s="33"/>
    </row>
    <row r="76" s="5" customFormat="1" ht="12.75">
      <c r="D76" s="33"/>
    </row>
    <row r="77" s="5" customFormat="1" ht="12.75">
      <c r="D77" s="33"/>
    </row>
    <row r="78" s="5" customFormat="1" ht="12.75">
      <c r="D78" s="33"/>
    </row>
    <row r="79" s="5" customFormat="1" ht="12.75">
      <c r="D79" s="33"/>
    </row>
    <row r="80" s="5" customFormat="1" ht="12.75">
      <c r="D80" s="33"/>
    </row>
    <row r="81" s="5" customFormat="1" ht="12.75">
      <c r="D81" s="33"/>
    </row>
    <row r="82" s="5" customFormat="1" ht="12.75">
      <c r="D82" s="33"/>
    </row>
    <row r="83" s="5" customFormat="1" ht="12.75">
      <c r="D83" s="33"/>
    </row>
    <row r="84" s="5" customFormat="1" ht="12.75">
      <c r="D84" s="33"/>
    </row>
    <row r="85" s="5" customFormat="1" ht="12.75">
      <c r="D85" s="33"/>
    </row>
    <row r="86" s="5" customFormat="1" ht="12.75">
      <c r="D86" s="33"/>
    </row>
    <row r="87" s="5" customFormat="1" ht="12.75">
      <c r="D87" s="33"/>
    </row>
    <row r="88" s="5" customFormat="1" ht="12.75">
      <c r="D88" s="33"/>
    </row>
    <row r="89" s="5" customFormat="1" ht="12.75">
      <c r="D89" s="33"/>
    </row>
    <row r="90" s="5" customFormat="1" ht="12.75">
      <c r="D90" s="33"/>
    </row>
    <row r="91" s="5" customFormat="1" ht="12.75">
      <c r="D91" s="33"/>
    </row>
    <row r="92" s="5" customFormat="1" ht="12.75">
      <c r="D92" s="33"/>
    </row>
    <row r="93" s="5" customFormat="1" ht="12.75">
      <c r="D93" s="33"/>
    </row>
    <row r="94" s="5" customFormat="1" ht="12.75">
      <c r="D94" s="33"/>
    </row>
    <row r="95" s="5" customFormat="1" ht="12.75">
      <c r="D95" s="33"/>
    </row>
    <row r="96" s="5" customFormat="1" ht="12.75">
      <c r="D96" s="33"/>
    </row>
    <row r="97" s="5" customFormat="1" ht="12.75">
      <c r="D97" s="33"/>
    </row>
    <row r="98" s="5" customFormat="1" ht="12.75">
      <c r="D98" s="33"/>
    </row>
    <row r="99" s="5" customFormat="1" ht="12.75">
      <c r="D99" s="33"/>
    </row>
    <row r="100" s="5" customFormat="1" ht="12.75">
      <c r="D100" s="33"/>
    </row>
    <row r="101" s="5" customFormat="1" ht="12.75">
      <c r="D101" s="33"/>
    </row>
    <row r="102" s="5" customFormat="1" ht="12.75">
      <c r="D102" s="33"/>
    </row>
    <row r="103" s="5" customFormat="1" ht="12.75">
      <c r="D103" s="33"/>
    </row>
    <row r="104" s="5" customFormat="1" ht="12.75">
      <c r="D104" s="33"/>
    </row>
    <row r="105" s="5" customFormat="1" ht="12.75">
      <c r="D105" s="33"/>
    </row>
    <row r="106" s="5" customFormat="1" ht="12.75">
      <c r="D106" s="33"/>
    </row>
    <row r="107" s="5" customFormat="1" ht="12.75">
      <c r="D107" s="33"/>
    </row>
    <row r="108" s="5" customFormat="1" ht="12.75">
      <c r="D108" s="33"/>
    </row>
    <row r="109" s="5" customFormat="1" ht="12.75">
      <c r="D109" s="33"/>
    </row>
    <row r="110" s="5" customFormat="1" ht="12.75">
      <c r="D110" s="33"/>
    </row>
    <row r="111" s="5" customFormat="1" ht="12.75">
      <c r="D111" s="33"/>
    </row>
    <row r="112" s="5" customFormat="1" ht="12.75">
      <c r="D112" s="33"/>
    </row>
    <row r="113" s="5" customFormat="1" ht="12.75">
      <c r="D113" s="33"/>
    </row>
    <row r="114" s="5" customFormat="1" ht="12.75">
      <c r="D114" s="33"/>
    </row>
    <row r="115" s="5" customFormat="1" ht="12.75">
      <c r="D115" s="33"/>
    </row>
    <row r="116" s="5" customFormat="1" ht="12.75">
      <c r="D116" s="33"/>
    </row>
    <row r="117" s="5" customFormat="1" ht="12.75">
      <c r="D117" s="33"/>
    </row>
    <row r="118" s="5" customFormat="1" ht="12.75">
      <c r="D118" s="33"/>
    </row>
    <row r="119" s="5" customFormat="1" ht="12.75">
      <c r="D119" s="33"/>
    </row>
    <row r="120" s="5" customFormat="1" ht="12.75">
      <c r="D120" s="33"/>
    </row>
    <row r="121" s="5" customFormat="1" ht="12.75">
      <c r="D121" s="33"/>
    </row>
    <row r="122" s="5" customFormat="1" ht="12.75">
      <c r="D122" s="33"/>
    </row>
    <row r="123" s="5" customFormat="1" ht="12.75">
      <c r="D123" s="33"/>
    </row>
    <row r="124" s="5" customFormat="1" ht="12.75">
      <c r="D124" s="33"/>
    </row>
    <row r="125" s="5" customFormat="1" ht="12.75">
      <c r="D125" s="33"/>
    </row>
    <row r="126" s="5" customFormat="1" ht="12.75">
      <c r="D126" s="33"/>
    </row>
    <row r="127" s="5" customFormat="1" ht="12.75">
      <c r="D127" s="33"/>
    </row>
    <row r="128" s="5" customFormat="1" ht="12.75">
      <c r="D128" s="33"/>
    </row>
    <row r="129" s="5" customFormat="1" ht="12.75">
      <c r="D129" s="33"/>
    </row>
    <row r="130" s="5" customFormat="1" ht="12.75">
      <c r="D130" s="33"/>
    </row>
    <row r="131" s="5" customFormat="1" ht="12.75">
      <c r="D131" s="33"/>
    </row>
    <row r="132" s="5" customFormat="1" ht="12.75">
      <c r="D132" s="33"/>
    </row>
    <row r="133" s="5" customFormat="1" ht="12.75">
      <c r="D133" s="33"/>
    </row>
    <row r="134" s="5" customFormat="1" ht="12.75">
      <c r="D134" s="33"/>
    </row>
    <row r="135" s="5" customFormat="1" ht="12.75">
      <c r="D135" s="33"/>
    </row>
    <row r="136" s="5" customFormat="1" ht="12.75">
      <c r="D136" s="33"/>
    </row>
    <row r="137" s="5" customFormat="1" ht="12.75">
      <c r="D137" s="33"/>
    </row>
    <row r="138" s="5" customFormat="1" ht="12.75">
      <c r="D138" s="33"/>
    </row>
    <row r="139" s="5" customFormat="1" ht="12.75">
      <c r="D139" s="33"/>
    </row>
    <row r="140" s="5" customFormat="1" ht="12.75">
      <c r="D140" s="33"/>
    </row>
    <row r="141" s="5" customFormat="1" ht="12.75">
      <c r="D141" s="33"/>
    </row>
    <row r="142" s="5" customFormat="1" ht="12.75">
      <c r="D142" s="33"/>
    </row>
    <row r="143" s="5" customFormat="1" ht="12.75">
      <c r="D143" s="33"/>
    </row>
    <row r="144" s="5" customFormat="1" ht="12.75">
      <c r="D144" s="33"/>
    </row>
    <row r="145" s="5" customFormat="1" ht="12.75">
      <c r="D145" s="33"/>
    </row>
    <row r="146" s="5" customFormat="1" ht="12.75">
      <c r="D146" s="33"/>
    </row>
    <row r="147" s="5" customFormat="1" ht="12.75">
      <c r="D147" s="33"/>
    </row>
    <row r="148" s="5" customFormat="1" ht="12.75">
      <c r="D148" s="33"/>
    </row>
    <row r="149" s="5" customFormat="1" ht="12.75">
      <c r="D149" s="33"/>
    </row>
    <row r="150" s="5" customFormat="1" ht="12.75">
      <c r="D150" s="33"/>
    </row>
    <row r="151" s="5" customFormat="1" ht="12.75">
      <c r="D151" s="33"/>
    </row>
    <row r="152" s="5" customFormat="1" ht="12.75">
      <c r="D152" s="33"/>
    </row>
    <row r="153" s="5" customFormat="1" ht="12.75">
      <c r="D153" s="33"/>
    </row>
    <row r="154" s="5" customFormat="1" ht="12.75">
      <c r="D154" s="33"/>
    </row>
    <row r="155" s="5" customFormat="1" ht="12.75">
      <c r="D155" s="33"/>
    </row>
    <row r="156" s="5" customFormat="1" ht="12.75">
      <c r="D156" s="33"/>
    </row>
    <row r="157" s="5" customFormat="1" ht="12.75">
      <c r="D157" s="33"/>
    </row>
    <row r="158" s="5" customFormat="1" ht="12.75">
      <c r="D158" s="33"/>
    </row>
    <row r="159" s="5" customFormat="1" ht="12.75">
      <c r="D159" s="33"/>
    </row>
    <row r="160" s="5" customFormat="1" ht="12.75">
      <c r="D160" s="33"/>
    </row>
    <row r="161" s="5" customFormat="1" ht="12.75">
      <c r="D161" s="33"/>
    </row>
    <row r="162" s="5" customFormat="1" ht="12.75">
      <c r="D162" s="33"/>
    </row>
    <row r="163" s="5" customFormat="1" ht="12.75">
      <c r="D163" s="33"/>
    </row>
    <row r="164" s="5" customFormat="1" ht="12.75">
      <c r="D164" s="33"/>
    </row>
    <row r="165" s="5" customFormat="1" ht="12.75">
      <c r="D165" s="33"/>
    </row>
    <row r="166" s="5" customFormat="1" ht="12.75">
      <c r="D166" s="33"/>
    </row>
    <row r="167" s="5" customFormat="1" ht="12.75">
      <c r="D167" s="33"/>
    </row>
    <row r="168" s="5" customFormat="1" ht="12.75">
      <c r="D168" s="33"/>
    </row>
    <row r="169" s="5" customFormat="1" ht="12.75">
      <c r="D169" s="33"/>
    </row>
    <row r="170" s="5" customFormat="1" ht="12.75">
      <c r="D170" s="33"/>
    </row>
    <row r="171" s="5" customFormat="1" ht="12.75">
      <c r="D171" s="33"/>
    </row>
    <row r="172" s="5" customFormat="1" ht="12.75">
      <c r="D172" s="33"/>
    </row>
    <row r="173" s="5" customFormat="1" ht="12.75">
      <c r="D173" s="33"/>
    </row>
    <row r="174" s="5" customFormat="1" ht="12.75">
      <c r="D174" s="33"/>
    </row>
    <row r="175" s="5" customFormat="1" ht="12.75">
      <c r="D175" s="33"/>
    </row>
    <row r="176" s="5" customFormat="1" ht="12.75">
      <c r="D176" s="33"/>
    </row>
    <row r="177" s="5" customFormat="1" ht="12.75">
      <c r="D177" s="33"/>
    </row>
    <row r="178" s="5" customFormat="1" ht="12.75">
      <c r="D178" s="33"/>
    </row>
    <row r="179" s="5" customFormat="1" ht="12.75">
      <c r="D179" s="33"/>
    </row>
    <row r="180" s="5" customFormat="1" ht="12.75">
      <c r="D180" s="33"/>
    </row>
    <row r="181" s="5" customFormat="1" ht="12.75">
      <c r="D181" s="33"/>
    </row>
    <row r="182" s="5" customFormat="1" ht="12.75">
      <c r="D182" s="33"/>
    </row>
    <row r="183" s="5" customFormat="1" ht="12.75">
      <c r="D183" s="33"/>
    </row>
    <row r="184" s="5" customFormat="1" ht="12.75">
      <c r="D184" s="33"/>
    </row>
    <row r="185" s="5" customFormat="1" ht="12.75">
      <c r="D185" s="33"/>
    </row>
    <row r="186" s="5" customFormat="1" ht="12.75">
      <c r="D186" s="33"/>
    </row>
    <row r="187" s="5" customFormat="1" ht="12.75">
      <c r="D187" s="33"/>
    </row>
    <row r="188" s="5" customFormat="1" ht="12.75">
      <c r="D188" s="33"/>
    </row>
    <row r="189" s="5" customFormat="1" ht="12.75">
      <c r="D189" s="33"/>
    </row>
    <row r="190" s="5" customFormat="1" ht="12.75">
      <c r="D190" s="33"/>
    </row>
    <row r="191" s="5" customFormat="1" ht="12.75">
      <c r="D191" s="33"/>
    </row>
    <row r="192" s="5" customFormat="1" ht="12.75">
      <c r="D192" s="33"/>
    </row>
    <row r="193" s="5" customFormat="1" ht="12.75">
      <c r="D193" s="33"/>
    </row>
    <row r="194" s="5" customFormat="1" ht="12.75">
      <c r="D194" s="33"/>
    </row>
    <row r="195" s="5" customFormat="1" ht="12.75">
      <c r="D195" s="33"/>
    </row>
    <row r="196" s="5" customFormat="1" ht="12.75">
      <c r="D196" s="33"/>
    </row>
    <row r="197" s="5" customFormat="1" ht="12.75">
      <c r="D197" s="33"/>
    </row>
    <row r="198" s="5" customFormat="1" ht="12.75">
      <c r="D198" s="33"/>
    </row>
    <row r="199" s="5" customFormat="1" ht="12.75">
      <c r="D199" s="33"/>
    </row>
    <row r="200" s="5" customFormat="1" ht="12.75">
      <c r="D200" s="33"/>
    </row>
    <row r="201" s="5" customFormat="1" ht="12.75">
      <c r="D201" s="33"/>
    </row>
    <row r="202" s="5" customFormat="1" ht="12.75">
      <c r="D202" s="33"/>
    </row>
    <row r="203" s="5" customFormat="1" ht="12.75">
      <c r="D203" s="33"/>
    </row>
    <row r="204" s="5" customFormat="1" ht="12.75">
      <c r="D204" s="33"/>
    </row>
    <row r="205" s="5" customFormat="1" ht="12.75">
      <c r="D205" s="33"/>
    </row>
    <row r="206" s="5" customFormat="1" ht="12.75">
      <c r="D206" s="33"/>
    </row>
    <row r="207" s="5" customFormat="1" ht="12.75">
      <c r="D207" s="33"/>
    </row>
    <row r="208" s="5" customFormat="1" ht="12.75">
      <c r="D208" s="33"/>
    </row>
    <row r="209" s="5" customFormat="1" ht="12.75">
      <c r="D209" s="33"/>
    </row>
    <row r="210" s="5" customFormat="1" ht="12.75">
      <c r="D210" s="33"/>
    </row>
    <row r="211" s="5" customFormat="1" ht="12.75">
      <c r="D211" s="33"/>
    </row>
    <row r="212" s="5" customFormat="1" ht="12.75">
      <c r="D212" s="33"/>
    </row>
    <row r="213" s="5" customFormat="1" ht="12.75">
      <c r="D213" s="33"/>
    </row>
    <row r="214" s="5" customFormat="1" ht="12.75">
      <c r="D214" s="33"/>
    </row>
  </sheetData>
  <sheetProtection/>
  <mergeCells count="1">
    <mergeCell ref="A1:H1"/>
  </mergeCells>
  <printOptions horizontalCentered="1"/>
  <pageMargins left="0.1968503937007874" right="0.1968503937007874" top="0.4330708661417323" bottom="0.2362204724409449" header="0.31496062992125984" footer="0.31496062992125984"/>
  <pageSetup firstPageNumber="4" useFirstPageNumber="1" horizontalDpi="600" verticalDpi="600" orientation="portrait" paperSize="9" scale="90" r:id="rId1"/>
  <headerFooter alignWithMargins="0">
    <oddFooter>&amp;R&amp;P</oddFooter>
  </headerFooter>
  <ignoredErrors>
    <ignoredError sqref="F17:F18 F16:G16 H5:H7 H9:H18 G5:G7 G17:G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754"/>
  <sheetViews>
    <sheetView tabSelected="1" zoomScaleSheetLayoutView="82" zoomScalePageLayoutView="0" workbookViewId="0" topLeftCell="A1">
      <selection activeCell="B4" sqref="B4"/>
    </sheetView>
  </sheetViews>
  <sheetFormatPr defaultColWidth="11.421875" defaultRowHeight="12.75"/>
  <cols>
    <col min="1" max="1" width="7.28125" style="149" customWidth="1"/>
    <col min="2" max="2" width="49.28125" style="5" customWidth="1"/>
    <col min="3" max="3" width="12.421875" style="5" customWidth="1"/>
    <col min="4" max="4" width="12.57421875" style="139" customWidth="1"/>
    <col min="5" max="5" width="12.7109375" style="68" customWidth="1"/>
  </cols>
  <sheetData>
    <row r="1" spans="1:5" ht="34.5" customHeight="1">
      <c r="A1" s="181" t="s">
        <v>90</v>
      </c>
      <c r="B1" s="181"/>
      <c r="C1" s="181"/>
      <c r="D1" s="181"/>
      <c r="E1" s="181"/>
    </row>
    <row r="2" spans="1:5" s="128" customFormat="1" ht="26.25" customHeight="1">
      <c r="A2" s="147" t="s">
        <v>82</v>
      </c>
      <c r="B2" s="146" t="s">
        <v>83</v>
      </c>
      <c r="C2" s="52" t="s">
        <v>141</v>
      </c>
      <c r="D2" s="138" t="s">
        <v>139</v>
      </c>
      <c r="E2" s="123" t="s">
        <v>140</v>
      </c>
    </row>
    <row r="3" spans="1:5" s="133" customFormat="1" ht="13.5" customHeight="1" hidden="1">
      <c r="A3" s="131"/>
      <c r="B3" s="132"/>
      <c r="C3" s="135">
        <f>SUM('rashodi-opći dio'!F3+'rashodi-opći dio'!F48)</f>
        <v>83651500</v>
      </c>
      <c r="D3" s="143">
        <f>E3-C3</f>
        <v>6554600</v>
      </c>
      <c r="E3" s="135">
        <f>SUM('rashodi-opći dio'!H3+'rashodi-opći dio'!H48)</f>
        <v>90206100</v>
      </c>
    </row>
    <row r="4" spans="1:5" ht="30" customHeight="1">
      <c r="A4" s="148" t="s">
        <v>144</v>
      </c>
      <c r="B4" s="182" t="s">
        <v>91</v>
      </c>
      <c r="C4" s="70">
        <f>C5+C63</f>
        <v>83651500</v>
      </c>
      <c r="D4" s="70">
        <f>D5+D63</f>
        <v>6554600</v>
      </c>
      <c r="E4" s="70">
        <f>E5+E63</f>
        <v>90206100</v>
      </c>
    </row>
    <row r="5" spans="1:5" ht="21.75" customHeight="1">
      <c r="A5" s="97"/>
      <c r="B5" s="156" t="s">
        <v>111</v>
      </c>
      <c r="C5" s="70">
        <f>C6+C56</f>
        <v>65654500</v>
      </c>
      <c r="D5" s="70">
        <f>D6+D56</f>
        <v>12449400</v>
      </c>
      <c r="E5" s="70">
        <f>E6+E56</f>
        <v>78103900</v>
      </c>
    </row>
    <row r="6" spans="1:5" ht="18" customHeight="1">
      <c r="A6" s="93">
        <v>100</v>
      </c>
      <c r="B6" s="91" t="s">
        <v>99</v>
      </c>
      <c r="C6" s="70">
        <f>C8+C44+C51</f>
        <v>5654500</v>
      </c>
      <c r="D6" s="70">
        <f>D8+D44+D51</f>
        <v>-1550600</v>
      </c>
      <c r="E6" s="70">
        <f>E8+E44+E51</f>
        <v>4103900</v>
      </c>
    </row>
    <row r="7" spans="3:4" ht="12.75">
      <c r="C7" s="70"/>
      <c r="D7" s="142"/>
    </row>
    <row r="8" spans="1:5" ht="13.5" customHeight="1">
      <c r="A8" s="150" t="s">
        <v>81</v>
      </c>
      <c r="B8" s="55" t="s">
        <v>100</v>
      </c>
      <c r="C8" s="70">
        <f>C9</f>
        <v>5554500</v>
      </c>
      <c r="D8" s="70">
        <f>D9</f>
        <v>-1513600</v>
      </c>
      <c r="E8" s="70">
        <f>E9</f>
        <v>4040900</v>
      </c>
    </row>
    <row r="9" spans="1:5" s="105" customFormat="1" ht="13.5" customHeight="1" hidden="1">
      <c r="A9" s="150">
        <v>3</v>
      </c>
      <c r="B9" s="63" t="s">
        <v>93</v>
      </c>
      <c r="C9" s="70">
        <f>C10+C18+C39</f>
        <v>5554500</v>
      </c>
      <c r="D9" s="70">
        <f>D10+D18+D39</f>
        <v>-1513600</v>
      </c>
      <c r="E9" s="70">
        <f>E10+E18+E39</f>
        <v>4040900</v>
      </c>
    </row>
    <row r="10" spans="1:5" s="105" customFormat="1" ht="14.25" customHeight="1" hidden="1">
      <c r="A10" s="150">
        <v>31</v>
      </c>
      <c r="B10" s="58" t="s">
        <v>56</v>
      </c>
      <c r="C10" s="70">
        <f>C11+C13+C15</f>
        <v>1816000</v>
      </c>
      <c r="D10" s="70">
        <f>D11+D13+D15</f>
        <v>-10000</v>
      </c>
      <c r="E10" s="70">
        <f>E11+E13+E15</f>
        <v>1806000</v>
      </c>
    </row>
    <row r="11" spans="1:5" s="104" customFormat="1" ht="13.5" customHeight="1">
      <c r="A11" s="165">
        <v>311</v>
      </c>
      <c r="B11" s="162" t="s">
        <v>145</v>
      </c>
      <c r="C11" s="68">
        <f>C12</f>
        <v>1500000</v>
      </c>
      <c r="D11" s="68">
        <f>D12</f>
        <v>0</v>
      </c>
      <c r="E11" s="68">
        <f>E12</f>
        <v>1500000</v>
      </c>
    </row>
    <row r="12" spans="1:5" s="104" customFormat="1" ht="14.25" customHeight="1" hidden="1">
      <c r="A12" s="60">
        <v>3111</v>
      </c>
      <c r="B12" s="60" t="s">
        <v>57</v>
      </c>
      <c r="C12" s="68">
        <v>1500000</v>
      </c>
      <c r="D12" s="142">
        <f aca="true" t="shared" si="0" ref="D12:D54">E12-C12</f>
        <v>0</v>
      </c>
      <c r="E12" s="68">
        <v>1500000</v>
      </c>
    </row>
    <row r="13" spans="1:5" s="104" customFormat="1" ht="12.75" customHeight="1">
      <c r="A13" s="60">
        <v>312</v>
      </c>
      <c r="B13" s="65" t="s">
        <v>58</v>
      </c>
      <c r="C13" s="68">
        <f>C14</f>
        <v>60000</v>
      </c>
      <c r="D13" s="68">
        <f>D14</f>
        <v>0</v>
      </c>
      <c r="E13" s="68">
        <f>E14</f>
        <v>60000</v>
      </c>
    </row>
    <row r="14" spans="1:5" s="104" customFormat="1" ht="13.5" customHeight="1" hidden="1">
      <c r="A14" s="60">
        <v>3121</v>
      </c>
      <c r="B14" s="60" t="s">
        <v>58</v>
      </c>
      <c r="C14" s="68">
        <v>60000</v>
      </c>
      <c r="D14" s="142">
        <f t="shared" si="0"/>
        <v>0</v>
      </c>
      <c r="E14" s="68">
        <v>60000</v>
      </c>
    </row>
    <row r="15" spans="1:5" s="104" customFormat="1" ht="13.5" customHeight="1">
      <c r="A15" s="60">
        <v>313</v>
      </c>
      <c r="B15" s="65" t="s">
        <v>59</v>
      </c>
      <c r="C15" s="68">
        <f>C16+C17</f>
        <v>256000</v>
      </c>
      <c r="D15" s="68">
        <f>D16+D17</f>
        <v>-10000</v>
      </c>
      <c r="E15" s="68">
        <f>E16+E17</f>
        <v>246000</v>
      </c>
    </row>
    <row r="16" spans="1:5" s="104" customFormat="1" ht="14.25" customHeight="1" hidden="1">
      <c r="A16" s="60">
        <v>3132</v>
      </c>
      <c r="B16" s="60" t="s">
        <v>127</v>
      </c>
      <c r="C16" s="6">
        <v>230000</v>
      </c>
      <c r="D16" s="142">
        <f t="shared" si="0"/>
        <v>-10000</v>
      </c>
      <c r="E16" s="68">
        <v>220000</v>
      </c>
    </row>
    <row r="17" spans="1:5" s="104" customFormat="1" ht="12.75" hidden="1">
      <c r="A17" s="60">
        <v>3133</v>
      </c>
      <c r="B17" s="60" t="s">
        <v>128</v>
      </c>
      <c r="C17" s="6">
        <v>26000</v>
      </c>
      <c r="D17" s="142">
        <f t="shared" si="0"/>
        <v>0</v>
      </c>
      <c r="E17" s="68">
        <v>26000</v>
      </c>
    </row>
    <row r="18" spans="1:5" s="104" customFormat="1" ht="12.75" customHeight="1" hidden="1">
      <c r="A18" s="60">
        <v>32</v>
      </c>
      <c r="B18" s="25" t="s">
        <v>7</v>
      </c>
      <c r="C18" s="6">
        <f>C19+C23+C26+C35</f>
        <v>3163500</v>
      </c>
      <c r="D18" s="6">
        <f>D19+D23+D26+D35</f>
        <v>-1578600</v>
      </c>
      <c r="E18" s="68">
        <f>E19+E23+E26+E35</f>
        <v>1584900</v>
      </c>
    </row>
    <row r="19" spans="1:5" s="104" customFormat="1" ht="12.75" customHeight="1">
      <c r="A19" s="60">
        <v>321</v>
      </c>
      <c r="B19" s="25" t="s">
        <v>11</v>
      </c>
      <c r="C19" s="6">
        <f>C20+C21+C22</f>
        <v>90000</v>
      </c>
      <c r="D19" s="6">
        <f>D20+D21+D22</f>
        <v>-20000</v>
      </c>
      <c r="E19" s="68">
        <f>E20+E21+E22</f>
        <v>70000</v>
      </c>
    </row>
    <row r="20" spans="1:5" s="104" customFormat="1" ht="12.75" customHeight="1" hidden="1">
      <c r="A20" s="60">
        <v>3211</v>
      </c>
      <c r="B20" s="61" t="s">
        <v>60</v>
      </c>
      <c r="C20" s="6">
        <v>40000</v>
      </c>
      <c r="D20" s="142">
        <f t="shared" si="0"/>
        <v>-20000</v>
      </c>
      <c r="E20" s="117">
        <v>20000</v>
      </c>
    </row>
    <row r="21" spans="1:5" s="104" customFormat="1" ht="12.75" customHeight="1" hidden="1">
      <c r="A21" s="60">
        <v>3212</v>
      </c>
      <c r="B21" s="61" t="s">
        <v>61</v>
      </c>
      <c r="C21" s="6">
        <v>30000</v>
      </c>
      <c r="D21" s="142">
        <f t="shared" si="0"/>
        <v>0</v>
      </c>
      <c r="E21" s="117">
        <v>30000</v>
      </c>
    </row>
    <row r="22" spans="1:5" s="104" customFormat="1" ht="12.75" customHeight="1" hidden="1">
      <c r="A22" s="26" t="s">
        <v>9</v>
      </c>
      <c r="B22" s="25" t="s">
        <v>10</v>
      </c>
      <c r="C22" s="6">
        <v>20000</v>
      </c>
      <c r="D22" s="142">
        <f t="shared" si="0"/>
        <v>0</v>
      </c>
      <c r="E22" s="117">
        <v>20000</v>
      </c>
    </row>
    <row r="23" spans="1:5" s="104" customFormat="1" ht="12.75" customHeight="1">
      <c r="A23" s="119">
        <v>322</v>
      </c>
      <c r="B23" s="26" t="s">
        <v>62</v>
      </c>
      <c r="C23" s="6">
        <f>C24+C25</f>
        <v>23000</v>
      </c>
      <c r="D23" s="6">
        <f>D24+D25</f>
        <v>0</v>
      </c>
      <c r="E23" s="68">
        <f>E24+E25</f>
        <v>23000</v>
      </c>
    </row>
    <row r="24" spans="1:5" s="104" customFormat="1" ht="12.75" customHeight="1" hidden="1">
      <c r="A24" s="26">
        <v>3223</v>
      </c>
      <c r="B24" s="25" t="s">
        <v>64</v>
      </c>
      <c r="C24" s="6">
        <v>20000</v>
      </c>
      <c r="D24" s="142">
        <f t="shared" si="0"/>
        <v>0</v>
      </c>
      <c r="E24" s="68">
        <v>20000</v>
      </c>
    </row>
    <row r="25" spans="1:5" s="104" customFormat="1" ht="12.75" customHeight="1" hidden="1">
      <c r="A25" s="26">
        <v>3225</v>
      </c>
      <c r="B25" s="25" t="s">
        <v>13</v>
      </c>
      <c r="C25" s="6">
        <v>3000</v>
      </c>
      <c r="D25" s="142">
        <f t="shared" si="0"/>
        <v>0</v>
      </c>
      <c r="E25" s="68">
        <v>3000</v>
      </c>
    </row>
    <row r="26" spans="1:5" s="104" customFormat="1" ht="12.75" customHeight="1">
      <c r="A26" s="119">
        <v>323</v>
      </c>
      <c r="B26" s="26" t="s">
        <v>14</v>
      </c>
      <c r="C26" s="6">
        <f>C27+C28+C29+C30+C31+C32+C33+C34</f>
        <v>1395500</v>
      </c>
      <c r="D26" s="6">
        <f>D27+D28+D29+D30+D31+D32+D33+D34</f>
        <v>-123600</v>
      </c>
      <c r="E26" s="6">
        <f>E27+E28+E29+E30+E31+E32+E33+E34</f>
        <v>1271900</v>
      </c>
    </row>
    <row r="27" spans="1:5" s="104" customFormat="1" ht="12.75" customHeight="1" hidden="1">
      <c r="A27" s="119">
        <v>3231</v>
      </c>
      <c r="B27" s="60" t="s">
        <v>65</v>
      </c>
      <c r="C27" s="6">
        <v>30000</v>
      </c>
      <c r="D27" s="142">
        <f t="shared" si="0"/>
        <v>-10000</v>
      </c>
      <c r="E27" s="68">
        <v>20000</v>
      </c>
    </row>
    <row r="28" spans="1:5" s="104" customFormat="1" ht="12.75" customHeight="1" hidden="1">
      <c r="A28" s="26">
        <v>3232</v>
      </c>
      <c r="B28" s="25" t="s">
        <v>119</v>
      </c>
      <c r="C28" s="6">
        <v>70000</v>
      </c>
      <c r="D28" s="142">
        <f t="shared" si="0"/>
        <v>-60000</v>
      </c>
      <c r="E28" s="68">
        <v>10000</v>
      </c>
    </row>
    <row r="29" spans="1:5" s="104" customFormat="1" ht="12.75" customHeight="1" hidden="1">
      <c r="A29" s="26">
        <v>3233</v>
      </c>
      <c r="B29" s="25" t="s">
        <v>125</v>
      </c>
      <c r="C29" s="6">
        <v>20000</v>
      </c>
      <c r="D29" s="142">
        <f t="shared" si="0"/>
        <v>-15000</v>
      </c>
      <c r="E29" s="117">
        <v>5000</v>
      </c>
    </row>
    <row r="30" spans="1:5" s="104" customFormat="1" ht="12.75" customHeight="1" hidden="1">
      <c r="A30" s="26">
        <v>3234</v>
      </c>
      <c r="B30" s="25" t="s">
        <v>66</v>
      </c>
      <c r="C30" s="114">
        <v>150000</v>
      </c>
      <c r="D30" s="142">
        <f t="shared" si="0"/>
        <v>-25000</v>
      </c>
      <c r="E30" s="114">
        <v>125000</v>
      </c>
    </row>
    <row r="31" spans="1:5" s="104" customFormat="1" ht="12.75" customHeight="1" hidden="1">
      <c r="A31" s="26">
        <v>3235</v>
      </c>
      <c r="B31" s="61" t="s">
        <v>67</v>
      </c>
      <c r="C31" s="6">
        <v>10500</v>
      </c>
      <c r="D31" s="142">
        <f t="shared" si="0"/>
        <v>-10500</v>
      </c>
      <c r="E31" s="68">
        <v>0</v>
      </c>
    </row>
    <row r="32" spans="1:5" s="104" customFormat="1" ht="12.75" customHeight="1" hidden="1">
      <c r="A32" s="26">
        <v>3236</v>
      </c>
      <c r="B32" s="25" t="s">
        <v>122</v>
      </c>
      <c r="C32" s="6">
        <v>10000</v>
      </c>
      <c r="D32" s="142">
        <f t="shared" si="0"/>
        <v>-3100</v>
      </c>
      <c r="E32" s="68">
        <v>6900</v>
      </c>
    </row>
    <row r="33" spans="1:5" s="104" customFormat="1" ht="12.75" customHeight="1" hidden="1">
      <c r="A33" s="65">
        <v>3237</v>
      </c>
      <c r="B33" s="26" t="s">
        <v>16</v>
      </c>
      <c r="C33" s="6">
        <v>1000000</v>
      </c>
      <c r="D33" s="142">
        <f t="shared" si="0"/>
        <v>0</v>
      </c>
      <c r="E33" s="117">
        <v>1000000</v>
      </c>
    </row>
    <row r="34" spans="1:5" s="104" customFormat="1" ht="12.75" customHeight="1" hidden="1">
      <c r="A34" s="65">
        <v>3238</v>
      </c>
      <c r="B34" s="26" t="s">
        <v>17</v>
      </c>
      <c r="C34" s="6">
        <v>105000</v>
      </c>
      <c r="D34" s="142">
        <f t="shared" si="0"/>
        <v>0</v>
      </c>
      <c r="E34" s="68">
        <v>105000</v>
      </c>
    </row>
    <row r="35" spans="1:5" s="104" customFormat="1" ht="12.75" customHeight="1">
      <c r="A35" s="60">
        <v>329</v>
      </c>
      <c r="B35" s="60" t="s">
        <v>69</v>
      </c>
      <c r="C35" s="6">
        <f>C36+C37+C38</f>
        <v>1655000</v>
      </c>
      <c r="D35" s="6">
        <f>D36+D37+D38</f>
        <v>-1435000</v>
      </c>
      <c r="E35" s="68">
        <f>E36+E37+E38</f>
        <v>220000</v>
      </c>
    </row>
    <row r="36" spans="1:5" s="104" customFormat="1" ht="12.75" customHeight="1" hidden="1">
      <c r="A36" s="65">
        <v>3292</v>
      </c>
      <c r="B36" s="65" t="s">
        <v>120</v>
      </c>
      <c r="C36" s="114">
        <v>5000</v>
      </c>
      <c r="D36" s="142">
        <f t="shared" si="0"/>
        <v>0</v>
      </c>
      <c r="E36" s="117">
        <v>5000</v>
      </c>
    </row>
    <row r="37" spans="1:5" s="104" customFormat="1" ht="12.75" customHeight="1" hidden="1">
      <c r="A37" s="65">
        <v>3295</v>
      </c>
      <c r="B37" s="65" t="s">
        <v>129</v>
      </c>
      <c r="C37" s="114">
        <v>50000</v>
      </c>
      <c r="D37" s="142">
        <f t="shared" si="0"/>
        <v>-35000</v>
      </c>
      <c r="E37" s="117">
        <v>15000</v>
      </c>
    </row>
    <row r="38" spans="1:5" s="104" customFormat="1" ht="12.75" customHeight="1" hidden="1">
      <c r="A38" s="65">
        <v>3299</v>
      </c>
      <c r="B38" s="60" t="s">
        <v>69</v>
      </c>
      <c r="C38" s="114">
        <v>1600000</v>
      </c>
      <c r="D38" s="142">
        <f t="shared" si="0"/>
        <v>-1400000</v>
      </c>
      <c r="E38" s="114">
        <v>200000</v>
      </c>
    </row>
    <row r="39" spans="1:5" s="104" customFormat="1" ht="12.75" customHeight="1" hidden="1">
      <c r="A39" s="65">
        <v>34</v>
      </c>
      <c r="B39" s="25" t="s">
        <v>18</v>
      </c>
      <c r="C39" s="114">
        <f>C40</f>
        <v>575000</v>
      </c>
      <c r="D39" s="114">
        <f>D40</f>
        <v>75000</v>
      </c>
      <c r="E39" s="117">
        <f>E40</f>
        <v>650000</v>
      </c>
    </row>
    <row r="40" spans="1:5" s="104" customFormat="1" ht="12.75" customHeight="1">
      <c r="A40" s="65">
        <v>343</v>
      </c>
      <c r="B40" s="60" t="s">
        <v>77</v>
      </c>
      <c r="C40" s="6">
        <f>C41+C42</f>
        <v>575000</v>
      </c>
      <c r="D40" s="6">
        <f>D41+D42</f>
        <v>75000</v>
      </c>
      <c r="E40" s="68">
        <f>E41+E42</f>
        <v>650000</v>
      </c>
    </row>
    <row r="41" spans="1:5" ht="12.75" customHeight="1" hidden="1">
      <c r="A41" s="151">
        <v>3431</v>
      </c>
      <c r="B41" s="66" t="s">
        <v>78</v>
      </c>
      <c r="C41" s="114">
        <v>375000</v>
      </c>
      <c r="D41" s="142">
        <f t="shared" si="0"/>
        <v>155000</v>
      </c>
      <c r="E41" s="117">
        <v>530000</v>
      </c>
    </row>
    <row r="42" spans="1:5" ht="12.75" customHeight="1" hidden="1">
      <c r="A42" s="151">
        <v>3433</v>
      </c>
      <c r="B42" s="66" t="s">
        <v>79</v>
      </c>
      <c r="C42" s="114">
        <v>200000</v>
      </c>
      <c r="D42" s="142">
        <f t="shared" si="0"/>
        <v>-80000</v>
      </c>
      <c r="E42" s="117">
        <v>120000</v>
      </c>
    </row>
    <row r="43" spans="1:5" ht="12.75" customHeight="1">
      <c r="A43" s="26"/>
      <c r="B43" s="26"/>
      <c r="C43" s="114"/>
      <c r="D43" s="142"/>
      <c r="E43" s="117"/>
    </row>
    <row r="44" spans="1:5" ht="12.75" customHeight="1">
      <c r="A44" s="58" t="s">
        <v>84</v>
      </c>
      <c r="B44" s="58" t="s">
        <v>101</v>
      </c>
      <c r="C44" s="115">
        <f aca="true" t="shared" si="1" ref="C44:E47">C45</f>
        <v>20000</v>
      </c>
      <c r="D44" s="115">
        <f t="shared" si="1"/>
        <v>3000</v>
      </c>
      <c r="E44" s="115">
        <f t="shared" si="1"/>
        <v>23000</v>
      </c>
    </row>
    <row r="45" spans="1:5" ht="12.75" customHeight="1" hidden="1">
      <c r="A45" s="58">
        <v>4</v>
      </c>
      <c r="B45" s="98" t="s">
        <v>107</v>
      </c>
      <c r="C45" s="115">
        <f t="shared" si="1"/>
        <v>20000</v>
      </c>
      <c r="D45" s="115">
        <f t="shared" si="1"/>
        <v>3000</v>
      </c>
      <c r="E45" s="115">
        <f t="shared" si="1"/>
        <v>23000</v>
      </c>
    </row>
    <row r="46" spans="1:5" ht="12.75" customHeight="1" hidden="1">
      <c r="A46" s="58">
        <v>42</v>
      </c>
      <c r="B46" s="17" t="s">
        <v>19</v>
      </c>
      <c r="C46" s="115">
        <f t="shared" si="1"/>
        <v>20000</v>
      </c>
      <c r="D46" s="115">
        <f t="shared" si="1"/>
        <v>3000</v>
      </c>
      <c r="E46" s="115">
        <f t="shared" si="1"/>
        <v>23000</v>
      </c>
    </row>
    <row r="47" spans="1:5" s="104" customFormat="1" ht="12.75" customHeight="1">
      <c r="A47" s="60">
        <v>422</v>
      </c>
      <c r="B47" s="25" t="s">
        <v>24</v>
      </c>
      <c r="C47" s="68">
        <f>C48</f>
        <v>20000</v>
      </c>
      <c r="D47" s="68">
        <f t="shared" si="1"/>
        <v>3000</v>
      </c>
      <c r="E47" s="68">
        <f t="shared" si="1"/>
        <v>23000</v>
      </c>
    </row>
    <row r="48" spans="1:5" ht="12.75" customHeight="1" hidden="1">
      <c r="A48" s="15" t="s">
        <v>20</v>
      </c>
      <c r="B48" s="16" t="s">
        <v>21</v>
      </c>
      <c r="C48" s="68">
        <v>20000</v>
      </c>
      <c r="D48" s="142">
        <f t="shared" si="0"/>
        <v>3000</v>
      </c>
      <c r="E48" s="68">
        <v>23000</v>
      </c>
    </row>
    <row r="49" spans="1:4" ht="12.75" customHeight="1">
      <c r="A49" s="15"/>
      <c r="B49" s="113"/>
      <c r="C49" s="68"/>
      <c r="D49" s="142"/>
    </row>
    <row r="50" spans="1:5" s="130" customFormat="1" ht="15" customHeight="1">
      <c r="A50" s="152" t="s">
        <v>85</v>
      </c>
      <c r="B50" s="129" t="s">
        <v>134</v>
      </c>
      <c r="C50" s="70">
        <f>C51</f>
        <v>80000</v>
      </c>
      <c r="D50" s="70">
        <f>D51</f>
        <v>-40000</v>
      </c>
      <c r="E50" s="70">
        <f>E51</f>
        <v>40000</v>
      </c>
    </row>
    <row r="51" spans="1:5" s="130" customFormat="1" ht="15" customHeight="1" hidden="1">
      <c r="A51" s="152">
        <v>4</v>
      </c>
      <c r="B51" s="98" t="s">
        <v>107</v>
      </c>
      <c r="C51" s="70">
        <f aca="true" t="shared" si="2" ref="C51:E53">C52</f>
        <v>80000</v>
      </c>
      <c r="D51" s="70">
        <f t="shared" si="2"/>
        <v>-40000</v>
      </c>
      <c r="E51" s="70">
        <f t="shared" si="2"/>
        <v>40000</v>
      </c>
    </row>
    <row r="52" spans="1:5" s="130" customFormat="1" ht="15" customHeight="1" hidden="1">
      <c r="A52" s="152">
        <v>42</v>
      </c>
      <c r="B52" s="17" t="s">
        <v>19</v>
      </c>
      <c r="C52" s="70">
        <f>C53</f>
        <v>80000</v>
      </c>
      <c r="D52" s="70">
        <f>D53</f>
        <v>-40000</v>
      </c>
      <c r="E52" s="70">
        <f t="shared" si="2"/>
        <v>40000</v>
      </c>
    </row>
    <row r="53" spans="1:5" ht="15" customHeight="1">
      <c r="A53" s="15">
        <v>426</v>
      </c>
      <c r="B53" s="113" t="s">
        <v>26</v>
      </c>
      <c r="C53" s="68">
        <f>C54</f>
        <v>80000</v>
      </c>
      <c r="D53" s="68">
        <f>D54</f>
        <v>-40000</v>
      </c>
      <c r="E53" s="68">
        <f t="shared" si="2"/>
        <v>40000</v>
      </c>
    </row>
    <row r="54" spans="1:5" ht="14.25" customHeight="1" hidden="1">
      <c r="A54" s="15">
        <v>4262</v>
      </c>
      <c r="B54" s="113" t="s">
        <v>1</v>
      </c>
      <c r="C54" s="68">
        <v>80000</v>
      </c>
      <c r="D54" s="142">
        <f t="shared" si="0"/>
        <v>-40000</v>
      </c>
      <c r="E54" s="117">
        <v>40000</v>
      </c>
    </row>
    <row r="55" spans="1:4" ht="12.75">
      <c r="A55" s="26"/>
      <c r="B55" s="26"/>
      <c r="C55" s="6"/>
      <c r="D55" s="142"/>
    </row>
    <row r="56" spans="1:5" ht="12.75">
      <c r="A56" s="74">
        <v>101</v>
      </c>
      <c r="B56" s="58" t="s">
        <v>92</v>
      </c>
      <c r="C56" s="70">
        <f>C58</f>
        <v>60000000</v>
      </c>
      <c r="D56" s="70">
        <f>D58</f>
        <v>14000000</v>
      </c>
      <c r="E56" s="70">
        <f>E58</f>
        <v>74000000</v>
      </c>
    </row>
    <row r="57" spans="1:4" ht="12.75">
      <c r="A57" s="26"/>
      <c r="B57" s="26"/>
      <c r="C57" s="6"/>
      <c r="D57" s="142"/>
    </row>
    <row r="58" spans="1:5" ht="25.5">
      <c r="A58" s="153" t="s">
        <v>86</v>
      </c>
      <c r="B58" s="73" t="s">
        <v>103</v>
      </c>
      <c r="C58" s="70">
        <f aca="true" t="shared" si="3" ref="C58:E61">C59</f>
        <v>60000000</v>
      </c>
      <c r="D58" s="70">
        <f t="shared" si="3"/>
        <v>14000000</v>
      </c>
      <c r="E58" s="70">
        <f t="shared" si="3"/>
        <v>74000000</v>
      </c>
    </row>
    <row r="59" spans="1:5" ht="12.75" customHeight="1" hidden="1">
      <c r="A59" s="153">
        <v>3</v>
      </c>
      <c r="B59" s="63" t="s">
        <v>93</v>
      </c>
      <c r="C59" s="70">
        <f t="shared" si="3"/>
        <v>60000000</v>
      </c>
      <c r="D59" s="70">
        <f t="shared" si="3"/>
        <v>14000000</v>
      </c>
      <c r="E59" s="70">
        <f t="shared" si="3"/>
        <v>74000000</v>
      </c>
    </row>
    <row r="60" spans="1:5" ht="25.5" customHeight="1" hidden="1">
      <c r="A60" s="153">
        <v>37</v>
      </c>
      <c r="B60" s="88" t="s">
        <v>94</v>
      </c>
      <c r="C60" s="70">
        <f t="shared" si="3"/>
        <v>60000000</v>
      </c>
      <c r="D60" s="70">
        <f t="shared" si="3"/>
        <v>14000000</v>
      </c>
      <c r="E60" s="70">
        <f t="shared" si="3"/>
        <v>74000000</v>
      </c>
    </row>
    <row r="61" spans="1:5" s="104" customFormat="1" ht="12.75" customHeight="1">
      <c r="A61" s="166">
        <v>371</v>
      </c>
      <c r="B61" s="116" t="s">
        <v>95</v>
      </c>
      <c r="C61" s="68">
        <f t="shared" si="3"/>
        <v>60000000</v>
      </c>
      <c r="D61" s="68">
        <f t="shared" si="3"/>
        <v>14000000</v>
      </c>
      <c r="E61" s="68">
        <f t="shared" si="3"/>
        <v>74000000</v>
      </c>
    </row>
    <row r="62" spans="1:5" ht="12.75" customHeight="1" hidden="1">
      <c r="A62" s="154">
        <v>3711</v>
      </c>
      <c r="B62" s="66" t="s">
        <v>72</v>
      </c>
      <c r="C62" s="6">
        <v>60000000</v>
      </c>
      <c r="D62" s="142">
        <f aca="true" t="shared" si="4" ref="D62:D116">E62-C62</f>
        <v>14000000</v>
      </c>
      <c r="E62" s="117">
        <v>74000000</v>
      </c>
    </row>
    <row r="63" spans="1:5" ht="21" customHeight="1">
      <c r="A63" s="26"/>
      <c r="B63" s="157" t="s">
        <v>104</v>
      </c>
      <c r="C63" s="70">
        <f>C64</f>
        <v>17997000</v>
      </c>
      <c r="D63" s="70">
        <f>D64</f>
        <v>-5894800</v>
      </c>
      <c r="E63" s="70">
        <f>E64</f>
        <v>12102200</v>
      </c>
    </row>
    <row r="64" spans="1:5" ht="23.25" customHeight="1">
      <c r="A64" s="93">
        <v>103</v>
      </c>
      <c r="B64" s="91" t="s">
        <v>99</v>
      </c>
      <c r="C64" s="70">
        <f>C66+C110+C118</f>
        <v>17997000</v>
      </c>
      <c r="D64" s="70">
        <f>D66+D110+D118</f>
        <v>-5894800</v>
      </c>
      <c r="E64" s="70">
        <f>E66+E110+E118</f>
        <v>12102200</v>
      </c>
    </row>
    <row r="65" spans="3:4" ht="12.75" customHeight="1">
      <c r="C65" s="70"/>
      <c r="D65" s="142"/>
    </row>
    <row r="66" spans="1:5" ht="13.5" customHeight="1">
      <c r="A66" s="150" t="s">
        <v>88</v>
      </c>
      <c r="B66" s="55" t="s">
        <v>100</v>
      </c>
      <c r="C66" s="70">
        <f>C67</f>
        <v>16986000</v>
      </c>
      <c r="D66" s="70">
        <f>D67</f>
        <v>-5301800</v>
      </c>
      <c r="E66" s="70">
        <f>E67</f>
        <v>11684200</v>
      </c>
    </row>
    <row r="67" spans="1:5" ht="14.25" customHeight="1" hidden="1">
      <c r="A67" s="150">
        <v>3</v>
      </c>
      <c r="B67" s="63" t="s">
        <v>93</v>
      </c>
      <c r="C67" s="70">
        <f>C68+C76+C101+C106</f>
        <v>16986000</v>
      </c>
      <c r="D67" s="70">
        <f>D68+D76+D101+D106</f>
        <v>-5301800</v>
      </c>
      <c r="E67" s="70">
        <f>E68+E76+E101+E106</f>
        <v>11684200</v>
      </c>
    </row>
    <row r="68" spans="1:5" ht="14.25" customHeight="1" hidden="1">
      <c r="A68" s="150">
        <v>31</v>
      </c>
      <c r="B68" s="58" t="s">
        <v>56</v>
      </c>
      <c r="C68" s="70">
        <f>C69+C71+C73</f>
        <v>5511000</v>
      </c>
      <c r="D68" s="70">
        <f>D69+D71+D73</f>
        <v>0</v>
      </c>
      <c r="E68" s="70">
        <f>E69+E71+E73</f>
        <v>5511000</v>
      </c>
    </row>
    <row r="69" spans="1:5" s="104" customFormat="1" ht="14.25" customHeight="1">
      <c r="A69" s="165">
        <v>311</v>
      </c>
      <c r="B69" s="162" t="s">
        <v>145</v>
      </c>
      <c r="C69" s="68">
        <f>C70</f>
        <v>4450000</v>
      </c>
      <c r="D69" s="68">
        <f>D70</f>
        <v>50000</v>
      </c>
      <c r="E69" s="68">
        <f>E70</f>
        <v>4500000</v>
      </c>
    </row>
    <row r="70" spans="1:5" s="104" customFormat="1" ht="15" customHeight="1" hidden="1">
      <c r="A70" s="60">
        <v>3111</v>
      </c>
      <c r="B70" s="60" t="s">
        <v>57</v>
      </c>
      <c r="C70" s="68">
        <v>4450000</v>
      </c>
      <c r="D70" s="142">
        <f t="shared" si="4"/>
        <v>50000</v>
      </c>
      <c r="E70" s="68">
        <v>4500000</v>
      </c>
    </row>
    <row r="71" spans="1:5" s="104" customFormat="1" ht="14.25" customHeight="1">
      <c r="A71" s="60">
        <v>312</v>
      </c>
      <c r="B71" s="65" t="s">
        <v>58</v>
      </c>
      <c r="C71" s="68">
        <f>C72</f>
        <v>300000</v>
      </c>
      <c r="D71" s="68">
        <f>D72</f>
        <v>-50000</v>
      </c>
      <c r="E71" s="68">
        <f>E72</f>
        <v>250000</v>
      </c>
    </row>
    <row r="72" spans="1:5" s="104" customFormat="1" ht="13.5" customHeight="1" hidden="1">
      <c r="A72" s="60">
        <v>3121</v>
      </c>
      <c r="B72" s="60" t="s">
        <v>58</v>
      </c>
      <c r="C72" s="68">
        <v>300000</v>
      </c>
      <c r="D72" s="142">
        <f t="shared" si="4"/>
        <v>-50000</v>
      </c>
      <c r="E72" s="68">
        <v>250000</v>
      </c>
    </row>
    <row r="73" spans="1:5" s="104" customFormat="1" ht="12.75" customHeight="1">
      <c r="A73" s="60">
        <v>313</v>
      </c>
      <c r="B73" s="65" t="s">
        <v>59</v>
      </c>
      <c r="C73" s="68">
        <f>C74+C75</f>
        <v>761000</v>
      </c>
      <c r="D73" s="68">
        <f>D74+D75</f>
        <v>0</v>
      </c>
      <c r="E73" s="68">
        <f>E74+E75</f>
        <v>761000</v>
      </c>
    </row>
    <row r="74" spans="1:5" s="104" customFormat="1" ht="12.75" customHeight="1" hidden="1">
      <c r="A74" s="60">
        <v>3132</v>
      </c>
      <c r="B74" s="60" t="s">
        <v>127</v>
      </c>
      <c r="C74" s="6">
        <v>685000</v>
      </c>
      <c r="D74" s="142">
        <f t="shared" si="4"/>
        <v>0</v>
      </c>
      <c r="E74" s="68">
        <v>685000</v>
      </c>
    </row>
    <row r="75" spans="1:5" s="104" customFormat="1" ht="12.75" customHeight="1" hidden="1">
      <c r="A75" s="60">
        <v>3133</v>
      </c>
      <c r="B75" s="60" t="s">
        <v>128</v>
      </c>
      <c r="C75" s="6">
        <v>76000</v>
      </c>
      <c r="D75" s="142">
        <f t="shared" si="4"/>
        <v>0</v>
      </c>
      <c r="E75" s="68">
        <v>76000</v>
      </c>
    </row>
    <row r="76" spans="1:5" s="104" customFormat="1" ht="12.75" customHeight="1" hidden="1">
      <c r="A76" s="60">
        <v>32</v>
      </c>
      <c r="B76" s="25" t="s">
        <v>7</v>
      </c>
      <c r="C76" s="6">
        <f>C77+C81+C85+C95</f>
        <v>11355000</v>
      </c>
      <c r="D76" s="6">
        <f>D77+D81+D85+D95</f>
        <v>-5256800</v>
      </c>
      <c r="E76" s="68">
        <f>E77+E81+E85+E95</f>
        <v>6098200</v>
      </c>
    </row>
    <row r="77" spans="1:5" s="104" customFormat="1" ht="12.75" customHeight="1">
      <c r="A77" s="60">
        <v>321</v>
      </c>
      <c r="B77" s="25" t="s">
        <v>11</v>
      </c>
      <c r="C77" s="6">
        <f>C78+C79+C80</f>
        <v>235000</v>
      </c>
      <c r="D77" s="6">
        <f>D78+D79+D80</f>
        <v>-7000</v>
      </c>
      <c r="E77" s="68">
        <f>E78+E79+E80</f>
        <v>228000</v>
      </c>
    </row>
    <row r="78" spans="1:5" s="104" customFormat="1" ht="12.75" customHeight="1" hidden="1">
      <c r="A78" s="60">
        <v>3211</v>
      </c>
      <c r="B78" s="61" t="s">
        <v>60</v>
      </c>
      <c r="C78" s="6">
        <v>90000</v>
      </c>
      <c r="D78" s="142">
        <f t="shared" si="4"/>
        <v>0</v>
      </c>
      <c r="E78" s="68">
        <v>90000</v>
      </c>
    </row>
    <row r="79" spans="1:5" s="104" customFormat="1" ht="12.75" customHeight="1" hidden="1">
      <c r="A79" s="60">
        <v>3212</v>
      </c>
      <c r="B79" s="61" t="s">
        <v>61</v>
      </c>
      <c r="C79" s="6">
        <v>90000</v>
      </c>
      <c r="D79" s="142">
        <f t="shared" si="4"/>
        <v>18000</v>
      </c>
      <c r="E79" s="68">
        <v>108000</v>
      </c>
    </row>
    <row r="80" spans="1:5" s="104" customFormat="1" ht="12.75" customHeight="1" hidden="1">
      <c r="A80" s="26" t="s">
        <v>9</v>
      </c>
      <c r="B80" s="25" t="s">
        <v>10</v>
      </c>
      <c r="C80" s="6">
        <v>55000</v>
      </c>
      <c r="D80" s="142">
        <f t="shared" si="4"/>
        <v>-25000</v>
      </c>
      <c r="E80" s="117">
        <v>30000</v>
      </c>
    </row>
    <row r="81" spans="1:5" s="104" customFormat="1" ht="12.75" customHeight="1">
      <c r="A81" s="26">
        <v>322</v>
      </c>
      <c r="B81" s="26" t="s">
        <v>62</v>
      </c>
      <c r="C81" s="6">
        <f>C82+C83+C84</f>
        <v>275000</v>
      </c>
      <c r="D81" s="6">
        <f>D82+D83+D84</f>
        <v>-5000</v>
      </c>
      <c r="E81" s="68">
        <f>E82+E83+E84</f>
        <v>270000</v>
      </c>
    </row>
    <row r="82" spans="1:5" s="104" customFormat="1" ht="12.75" customHeight="1" hidden="1">
      <c r="A82" s="26">
        <v>3221</v>
      </c>
      <c r="B82" s="60" t="s">
        <v>63</v>
      </c>
      <c r="C82" s="6">
        <v>130000</v>
      </c>
      <c r="D82" s="142">
        <f t="shared" si="4"/>
        <v>0</v>
      </c>
      <c r="E82" s="68">
        <v>130000</v>
      </c>
    </row>
    <row r="83" spans="1:5" s="104" customFormat="1" ht="12.75" customHeight="1" hidden="1">
      <c r="A83" s="26">
        <v>3223</v>
      </c>
      <c r="B83" s="60" t="s">
        <v>64</v>
      </c>
      <c r="C83" s="6">
        <v>130000</v>
      </c>
      <c r="D83" s="142">
        <f t="shared" si="4"/>
        <v>0</v>
      </c>
      <c r="E83" s="68">
        <v>130000</v>
      </c>
    </row>
    <row r="84" spans="1:5" s="104" customFormat="1" ht="12.75" customHeight="1" hidden="1">
      <c r="A84" s="26" t="s">
        <v>12</v>
      </c>
      <c r="B84" s="26" t="s">
        <v>13</v>
      </c>
      <c r="C84" s="6">
        <v>15000</v>
      </c>
      <c r="D84" s="142">
        <f t="shared" si="4"/>
        <v>-5000</v>
      </c>
      <c r="E84" s="68">
        <v>10000</v>
      </c>
    </row>
    <row r="85" spans="1:5" s="104" customFormat="1" ht="12.75" customHeight="1">
      <c r="A85" s="26">
        <v>323</v>
      </c>
      <c r="B85" s="26" t="s">
        <v>14</v>
      </c>
      <c r="C85" s="6">
        <f>C86+C87+C88+C89+C90+C91+C92+C93+C94</f>
        <v>7005000</v>
      </c>
      <c r="D85" s="6">
        <f>D86+D87+D88+D89+D90+D91+D92+D93+D94</f>
        <v>-2633800</v>
      </c>
      <c r="E85" s="68">
        <f>E86+E87+E88+E89+E90+E91+E92+E93+E94</f>
        <v>4371200</v>
      </c>
    </row>
    <row r="86" spans="1:5" s="104" customFormat="1" ht="12.75" customHeight="1" hidden="1">
      <c r="A86" s="65">
        <v>3231</v>
      </c>
      <c r="B86" s="60" t="s">
        <v>65</v>
      </c>
      <c r="C86" s="6">
        <v>120000</v>
      </c>
      <c r="D86" s="142">
        <f t="shared" si="4"/>
        <v>0</v>
      </c>
      <c r="E86" s="68">
        <v>120000</v>
      </c>
    </row>
    <row r="87" spans="1:5" s="104" customFormat="1" ht="12.75" customHeight="1" hidden="1">
      <c r="A87" s="65">
        <v>3232</v>
      </c>
      <c r="B87" s="26" t="s">
        <v>15</v>
      </c>
      <c r="C87" s="6">
        <v>2820000</v>
      </c>
      <c r="D87" s="142">
        <f t="shared" si="4"/>
        <v>-2530000</v>
      </c>
      <c r="E87" s="117">
        <v>290000</v>
      </c>
    </row>
    <row r="88" spans="1:5" s="104" customFormat="1" ht="12.75" customHeight="1" hidden="1">
      <c r="A88" s="65">
        <v>3233</v>
      </c>
      <c r="B88" s="65" t="s">
        <v>125</v>
      </c>
      <c r="C88" s="6">
        <v>40000</v>
      </c>
      <c r="D88" s="142">
        <f t="shared" si="4"/>
        <v>-37000</v>
      </c>
      <c r="E88" s="117">
        <v>3000</v>
      </c>
    </row>
    <row r="89" spans="1:5" s="104" customFormat="1" ht="12.75" customHeight="1" hidden="1">
      <c r="A89" s="65">
        <v>3234</v>
      </c>
      <c r="B89" s="61" t="s">
        <v>66</v>
      </c>
      <c r="C89" s="6">
        <v>110000</v>
      </c>
      <c r="D89" s="142">
        <f t="shared" si="4"/>
        <v>-10000</v>
      </c>
      <c r="E89" s="68">
        <v>100000</v>
      </c>
    </row>
    <row r="90" spans="1:5" s="104" customFormat="1" ht="12.75" customHeight="1" hidden="1">
      <c r="A90" s="65">
        <v>3235</v>
      </c>
      <c r="B90" s="61" t="s">
        <v>67</v>
      </c>
      <c r="C90" s="6">
        <v>60000</v>
      </c>
      <c r="D90" s="142">
        <f t="shared" si="4"/>
        <v>0</v>
      </c>
      <c r="E90" s="68">
        <v>60000</v>
      </c>
    </row>
    <row r="91" spans="1:5" s="104" customFormat="1" ht="12.75" customHeight="1" hidden="1">
      <c r="A91" s="65">
        <v>3236</v>
      </c>
      <c r="B91" s="61" t="s">
        <v>122</v>
      </c>
      <c r="C91" s="6">
        <v>30000</v>
      </c>
      <c r="D91" s="142">
        <f t="shared" si="4"/>
        <v>-6800</v>
      </c>
      <c r="E91" s="68">
        <v>23200</v>
      </c>
    </row>
    <row r="92" spans="1:5" s="104" customFormat="1" ht="12.75" customHeight="1" hidden="1">
      <c r="A92" s="65">
        <v>3237</v>
      </c>
      <c r="B92" s="26" t="s">
        <v>16</v>
      </c>
      <c r="C92" s="114">
        <v>3000000</v>
      </c>
      <c r="D92" s="142">
        <f t="shared" si="4"/>
        <v>0</v>
      </c>
      <c r="E92" s="114">
        <v>3000000</v>
      </c>
    </row>
    <row r="93" spans="1:5" s="104" customFormat="1" ht="12.75" customHeight="1" hidden="1">
      <c r="A93" s="65">
        <v>3238</v>
      </c>
      <c r="B93" s="26" t="s">
        <v>17</v>
      </c>
      <c r="C93" s="6">
        <v>75000</v>
      </c>
      <c r="D93" s="142">
        <f t="shared" si="4"/>
        <v>0</v>
      </c>
      <c r="E93" s="68">
        <v>75000</v>
      </c>
    </row>
    <row r="94" spans="1:5" s="104" customFormat="1" ht="12.75" customHeight="1" hidden="1">
      <c r="A94" s="65">
        <v>3239</v>
      </c>
      <c r="B94" s="26" t="s">
        <v>68</v>
      </c>
      <c r="C94" s="114">
        <v>750000</v>
      </c>
      <c r="D94" s="142">
        <f t="shared" si="4"/>
        <v>-50000</v>
      </c>
      <c r="E94" s="114">
        <v>700000</v>
      </c>
    </row>
    <row r="95" spans="1:5" s="104" customFormat="1" ht="12.75" customHeight="1">
      <c r="A95" s="65">
        <v>329</v>
      </c>
      <c r="B95" s="60" t="s">
        <v>69</v>
      </c>
      <c r="C95" s="114">
        <f>C96+C97+C98+C99+C100</f>
        <v>3840000</v>
      </c>
      <c r="D95" s="114">
        <f>D96+D97+D98+D99+D100</f>
        <v>-2611000</v>
      </c>
      <c r="E95" s="114">
        <f>E96+E97+E98+E99+E100</f>
        <v>1229000</v>
      </c>
    </row>
    <row r="96" spans="1:5" s="104" customFormat="1" ht="12.75" customHeight="1" hidden="1">
      <c r="A96" s="65">
        <v>3292</v>
      </c>
      <c r="B96" s="65" t="s">
        <v>70</v>
      </c>
      <c r="C96" s="114">
        <v>30000</v>
      </c>
      <c r="D96" s="142">
        <f t="shared" si="4"/>
        <v>-4000</v>
      </c>
      <c r="E96" s="114">
        <v>26000</v>
      </c>
    </row>
    <row r="97" spans="1:5" s="104" customFormat="1" ht="12.75" customHeight="1" hidden="1">
      <c r="A97" s="65">
        <v>3293</v>
      </c>
      <c r="B97" s="65" t="s">
        <v>71</v>
      </c>
      <c r="C97" s="114">
        <v>20000</v>
      </c>
      <c r="D97" s="142">
        <f t="shared" si="4"/>
        <v>-5000</v>
      </c>
      <c r="E97" s="114">
        <v>15000</v>
      </c>
    </row>
    <row r="98" spans="1:5" s="104" customFormat="1" ht="12.75" customHeight="1" hidden="1">
      <c r="A98" s="65">
        <v>3294</v>
      </c>
      <c r="B98" s="60" t="s">
        <v>130</v>
      </c>
      <c r="C98" s="114">
        <v>10000</v>
      </c>
      <c r="D98" s="142">
        <f t="shared" si="4"/>
        <v>-2000</v>
      </c>
      <c r="E98" s="114">
        <v>8000</v>
      </c>
    </row>
    <row r="99" spans="1:5" s="104" customFormat="1" ht="12.75" customHeight="1" hidden="1">
      <c r="A99" s="65">
        <v>3295</v>
      </c>
      <c r="B99" s="65" t="s">
        <v>129</v>
      </c>
      <c r="C99" s="114">
        <v>400000</v>
      </c>
      <c r="D99" s="142">
        <f t="shared" si="4"/>
        <v>0</v>
      </c>
      <c r="E99" s="114">
        <v>400000</v>
      </c>
    </row>
    <row r="100" spans="1:5" s="104" customFormat="1" ht="12.75" customHeight="1" hidden="1">
      <c r="A100" s="65">
        <v>3299</v>
      </c>
      <c r="B100" s="60" t="s">
        <v>135</v>
      </c>
      <c r="C100" s="114">
        <v>3380000</v>
      </c>
      <c r="D100" s="142">
        <f t="shared" si="4"/>
        <v>-2600000</v>
      </c>
      <c r="E100" s="114">
        <v>780000</v>
      </c>
    </row>
    <row r="101" spans="1:5" s="104" customFormat="1" ht="12.75" customHeight="1" hidden="1">
      <c r="A101" s="65">
        <v>34</v>
      </c>
      <c r="B101" s="25" t="s">
        <v>18</v>
      </c>
      <c r="C101" s="6">
        <f>C102</f>
        <v>80000</v>
      </c>
      <c r="D101" s="6">
        <f>D102</f>
        <v>-45000</v>
      </c>
      <c r="E101" s="68">
        <f>E102</f>
        <v>35000</v>
      </c>
    </row>
    <row r="102" spans="1:5" s="104" customFormat="1" ht="12.75" customHeight="1">
      <c r="A102" s="65">
        <v>343</v>
      </c>
      <c r="B102" s="60" t="s">
        <v>77</v>
      </c>
      <c r="C102" s="6">
        <f>C103+C104+C105</f>
        <v>80000</v>
      </c>
      <c r="D102" s="6">
        <f>D103+D104+D105</f>
        <v>-45000</v>
      </c>
      <c r="E102" s="68">
        <f>E103+E104+E105</f>
        <v>35000</v>
      </c>
    </row>
    <row r="103" spans="1:5" s="104" customFormat="1" ht="12.75" customHeight="1" hidden="1">
      <c r="A103" s="151">
        <v>3431</v>
      </c>
      <c r="B103" s="66" t="s">
        <v>78</v>
      </c>
      <c r="C103" s="6">
        <v>20000</v>
      </c>
      <c r="D103" s="142">
        <f t="shared" si="4"/>
        <v>-5000</v>
      </c>
      <c r="E103" s="68">
        <v>15000</v>
      </c>
    </row>
    <row r="104" spans="1:5" s="104" customFormat="1" ht="12.75" customHeight="1" hidden="1">
      <c r="A104" s="151">
        <v>3432</v>
      </c>
      <c r="B104" s="66" t="s">
        <v>148</v>
      </c>
      <c r="C104" s="6">
        <v>10000</v>
      </c>
      <c r="D104" s="142">
        <f t="shared" si="4"/>
        <v>0</v>
      </c>
      <c r="E104" s="68">
        <v>10000</v>
      </c>
    </row>
    <row r="105" spans="1:5" s="104" customFormat="1" ht="12.75" customHeight="1" hidden="1">
      <c r="A105" s="151">
        <v>3433</v>
      </c>
      <c r="B105" s="66" t="s">
        <v>79</v>
      </c>
      <c r="C105" s="6">
        <v>50000</v>
      </c>
      <c r="D105" s="142">
        <f t="shared" si="4"/>
        <v>-40000</v>
      </c>
      <c r="E105" s="68">
        <v>10000</v>
      </c>
    </row>
    <row r="106" spans="1:5" s="104" customFormat="1" ht="12.75" customHeight="1" hidden="1">
      <c r="A106" s="151">
        <v>38</v>
      </c>
      <c r="B106" s="116" t="s">
        <v>112</v>
      </c>
      <c r="C106" s="6">
        <f aca="true" t="shared" si="5" ref="C106:E107">C107</f>
        <v>40000</v>
      </c>
      <c r="D106" s="6">
        <f t="shared" si="5"/>
        <v>0</v>
      </c>
      <c r="E106" s="6">
        <f t="shared" si="5"/>
        <v>40000</v>
      </c>
    </row>
    <row r="107" spans="1:5" s="104" customFormat="1" ht="12.75" customHeight="1">
      <c r="A107" s="151">
        <v>381</v>
      </c>
      <c r="B107" s="116" t="s">
        <v>124</v>
      </c>
      <c r="C107" s="6">
        <f t="shared" si="5"/>
        <v>40000</v>
      </c>
      <c r="D107" s="6">
        <f t="shared" si="5"/>
        <v>0</v>
      </c>
      <c r="E107" s="68">
        <f t="shared" si="5"/>
        <v>40000</v>
      </c>
    </row>
    <row r="108" spans="1:5" s="104" customFormat="1" ht="12.75" customHeight="1" hidden="1">
      <c r="A108" s="151">
        <v>3811</v>
      </c>
      <c r="B108" s="66" t="s">
        <v>123</v>
      </c>
      <c r="C108" s="6">
        <v>40000</v>
      </c>
      <c r="D108" s="142">
        <f t="shared" si="4"/>
        <v>0</v>
      </c>
      <c r="E108" s="68">
        <v>40000</v>
      </c>
    </row>
    <row r="109" spans="1:4" ht="12.75" customHeight="1">
      <c r="A109" s="26"/>
      <c r="B109" s="26"/>
      <c r="C109" s="6"/>
      <c r="D109" s="142"/>
    </row>
    <row r="110" spans="1:5" ht="12.75" customHeight="1">
      <c r="A110" s="58" t="s">
        <v>96</v>
      </c>
      <c r="B110" s="58" t="s">
        <v>101</v>
      </c>
      <c r="C110" s="70">
        <f aca="true" t="shared" si="6" ref="C110:E112">C111</f>
        <v>966000</v>
      </c>
      <c r="D110" s="70">
        <f t="shared" si="6"/>
        <v>-589000</v>
      </c>
      <c r="E110" s="70">
        <f t="shared" si="6"/>
        <v>377000</v>
      </c>
    </row>
    <row r="111" spans="1:5" ht="12.75" customHeight="1" hidden="1">
      <c r="A111" s="58">
        <v>4</v>
      </c>
      <c r="B111" s="98" t="s">
        <v>107</v>
      </c>
      <c r="C111" s="70">
        <f t="shared" si="6"/>
        <v>966000</v>
      </c>
      <c r="D111" s="70">
        <f t="shared" si="6"/>
        <v>-589000</v>
      </c>
      <c r="E111" s="70">
        <f t="shared" si="6"/>
        <v>377000</v>
      </c>
    </row>
    <row r="112" spans="1:5" ht="12.75" customHeight="1" hidden="1">
      <c r="A112" s="58">
        <v>42</v>
      </c>
      <c r="B112" s="17" t="s">
        <v>19</v>
      </c>
      <c r="C112" s="70">
        <f t="shared" si="6"/>
        <v>966000</v>
      </c>
      <c r="D112" s="70">
        <f t="shared" si="6"/>
        <v>-589000</v>
      </c>
      <c r="E112" s="70">
        <f t="shared" si="6"/>
        <v>377000</v>
      </c>
    </row>
    <row r="113" spans="1:5" s="104" customFormat="1" ht="12.75" customHeight="1">
      <c r="A113" s="60">
        <v>422</v>
      </c>
      <c r="B113" s="25" t="s">
        <v>24</v>
      </c>
      <c r="C113" s="68">
        <f>C114+C115+C116</f>
        <v>966000</v>
      </c>
      <c r="D113" s="68">
        <f>D114+D115+D116</f>
        <v>-589000</v>
      </c>
      <c r="E113" s="68">
        <f>E114+E115+E116</f>
        <v>377000</v>
      </c>
    </row>
    <row r="114" spans="1:5" ht="12.75" customHeight="1" hidden="1">
      <c r="A114" s="15" t="s">
        <v>20</v>
      </c>
      <c r="B114" s="16" t="s">
        <v>21</v>
      </c>
      <c r="C114" s="6">
        <v>366000</v>
      </c>
      <c r="D114" s="142">
        <f t="shared" si="4"/>
        <v>-89000</v>
      </c>
      <c r="E114" s="117">
        <v>277000</v>
      </c>
    </row>
    <row r="115" spans="1:5" ht="12.75" customHeight="1" hidden="1">
      <c r="A115" s="26" t="s">
        <v>22</v>
      </c>
      <c r="B115" s="26" t="s">
        <v>23</v>
      </c>
      <c r="C115" s="6">
        <v>90000</v>
      </c>
      <c r="D115" s="142">
        <f t="shared" si="4"/>
        <v>-90000</v>
      </c>
      <c r="E115" s="68">
        <v>0</v>
      </c>
    </row>
    <row r="116" spans="1:5" ht="12.75" customHeight="1" hidden="1">
      <c r="A116" s="60">
        <v>4223</v>
      </c>
      <c r="B116" s="61" t="s">
        <v>55</v>
      </c>
      <c r="C116" s="6">
        <v>510000</v>
      </c>
      <c r="D116" s="142">
        <f t="shared" si="4"/>
        <v>-410000</v>
      </c>
      <c r="E116" s="68">
        <v>100000</v>
      </c>
    </row>
    <row r="117" spans="1:4" ht="12.75" customHeight="1">
      <c r="A117" s="26"/>
      <c r="B117" s="26"/>
      <c r="C117" s="6"/>
      <c r="D117" s="142"/>
    </row>
    <row r="118" spans="1:5" ht="12.75" customHeight="1">
      <c r="A118" s="58" t="s">
        <v>87</v>
      </c>
      <c r="B118" s="58" t="s">
        <v>102</v>
      </c>
      <c r="C118" s="70">
        <f aca="true" t="shared" si="7" ref="C118:E121">C119</f>
        <v>45000</v>
      </c>
      <c r="D118" s="70">
        <f t="shared" si="7"/>
        <v>-4000</v>
      </c>
      <c r="E118" s="70">
        <f t="shared" si="7"/>
        <v>41000</v>
      </c>
    </row>
    <row r="119" spans="1:5" ht="12.75" customHeight="1" hidden="1">
      <c r="A119" s="58">
        <v>4</v>
      </c>
      <c r="B119" s="98" t="s">
        <v>107</v>
      </c>
      <c r="C119" s="70">
        <f t="shared" si="7"/>
        <v>45000</v>
      </c>
      <c r="D119" s="70">
        <f t="shared" si="7"/>
        <v>-4000</v>
      </c>
      <c r="E119" s="70">
        <f t="shared" si="7"/>
        <v>41000</v>
      </c>
    </row>
    <row r="120" spans="1:5" ht="12.75" customHeight="1" hidden="1">
      <c r="A120" s="58">
        <v>42</v>
      </c>
      <c r="B120" s="17" t="s">
        <v>19</v>
      </c>
      <c r="C120" s="70">
        <f t="shared" si="7"/>
        <v>45000</v>
      </c>
      <c r="D120" s="70">
        <f t="shared" si="7"/>
        <v>-4000</v>
      </c>
      <c r="E120" s="70">
        <f t="shared" si="7"/>
        <v>41000</v>
      </c>
    </row>
    <row r="121" spans="1:5" s="104" customFormat="1" ht="12.75" customHeight="1">
      <c r="A121" s="60">
        <v>426</v>
      </c>
      <c r="B121" s="61" t="s">
        <v>26</v>
      </c>
      <c r="C121" s="68">
        <f t="shared" si="7"/>
        <v>45000</v>
      </c>
      <c r="D121" s="68">
        <f t="shared" si="7"/>
        <v>-4000</v>
      </c>
      <c r="E121" s="68">
        <f t="shared" si="7"/>
        <v>41000</v>
      </c>
    </row>
    <row r="122" spans="1:5" ht="12.75" customHeight="1" hidden="1">
      <c r="A122" s="26" t="s">
        <v>73</v>
      </c>
      <c r="B122" s="25" t="s">
        <v>1</v>
      </c>
      <c r="C122" s="6">
        <v>45000</v>
      </c>
      <c r="D122" s="142">
        <f>E122-C122</f>
        <v>-4000</v>
      </c>
      <c r="E122" s="68">
        <v>41000</v>
      </c>
    </row>
    <row r="123" spans="1:4" ht="14.25" customHeight="1">
      <c r="A123" s="26"/>
      <c r="B123" s="26"/>
      <c r="C123" s="6"/>
      <c r="D123" s="142"/>
    </row>
    <row r="124" spans="1:4" ht="11.25" customHeight="1">
      <c r="A124" s="26"/>
      <c r="B124" s="26"/>
      <c r="C124" s="6"/>
      <c r="D124" s="140"/>
    </row>
    <row r="125" spans="1:4" ht="12.75">
      <c r="A125" s="74"/>
      <c r="B125" s="58"/>
      <c r="C125" s="70"/>
      <c r="D125" s="117"/>
    </row>
    <row r="126" spans="1:4" ht="12.75">
      <c r="A126" s="155"/>
      <c r="B126" s="9"/>
      <c r="C126" s="6"/>
      <c r="D126" s="117"/>
    </row>
    <row r="127" spans="1:4" ht="12.75">
      <c r="A127" s="58"/>
      <c r="B127" s="64"/>
      <c r="C127" s="70"/>
      <c r="D127" s="117"/>
    </row>
    <row r="128" spans="1:4" ht="12.75">
      <c r="A128" s="60"/>
      <c r="B128" s="60"/>
      <c r="C128" s="87"/>
      <c r="D128" s="141"/>
    </row>
    <row r="129" spans="1:4" ht="12.75">
      <c r="A129" s="26"/>
      <c r="B129" s="26"/>
      <c r="C129" s="6"/>
      <c r="D129" s="117"/>
    </row>
    <row r="130" spans="1:4" ht="12.75">
      <c r="A130" s="1"/>
      <c r="B130" s="7"/>
      <c r="C130" s="6"/>
      <c r="D130" s="117"/>
    </row>
    <row r="131" spans="1:4" ht="12.75">
      <c r="A131" s="58"/>
      <c r="B131" s="64"/>
      <c r="C131" s="70"/>
      <c r="D131" s="117"/>
    </row>
    <row r="132" spans="1:4" ht="12.75">
      <c r="A132" s="60"/>
      <c r="B132" s="60"/>
      <c r="C132" s="87"/>
      <c r="D132" s="141"/>
    </row>
    <row r="133" spans="1:4" ht="12.75">
      <c r="A133" s="26"/>
      <c r="B133" s="26"/>
      <c r="C133" s="6"/>
      <c r="D133" s="117"/>
    </row>
    <row r="134" spans="1:4" ht="12.75">
      <c r="A134" s="155"/>
      <c r="B134" s="9"/>
      <c r="C134" s="6"/>
      <c r="D134" s="117"/>
    </row>
    <row r="135" spans="1:4" ht="12.75">
      <c r="A135" s="58"/>
      <c r="B135" s="64"/>
      <c r="C135" s="70"/>
      <c r="D135" s="117"/>
    </row>
    <row r="136" spans="1:4" ht="12.75">
      <c r="A136" s="60"/>
      <c r="B136" s="60"/>
      <c r="C136" s="87"/>
      <c r="D136" s="141"/>
    </row>
    <row r="137" spans="1:4" ht="12.75">
      <c r="A137" s="26"/>
      <c r="B137" s="26"/>
      <c r="C137" s="6"/>
      <c r="D137" s="117"/>
    </row>
    <row r="138" spans="1:4" ht="12.75">
      <c r="A138" s="10"/>
      <c r="B138" s="2"/>
      <c r="C138" s="6"/>
      <c r="D138" s="117"/>
    </row>
    <row r="139" spans="1:4" ht="12.75">
      <c r="A139" s="74"/>
      <c r="B139" s="58"/>
      <c r="C139" s="70"/>
      <c r="D139" s="117"/>
    </row>
    <row r="140" spans="1:4" ht="12.75">
      <c r="A140" s="155"/>
      <c r="B140" s="9"/>
      <c r="C140" s="6"/>
      <c r="D140" s="117"/>
    </row>
    <row r="141" spans="1:4" ht="12.75">
      <c r="A141" s="58"/>
      <c r="B141" s="64"/>
      <c r="C141" s="70"/>
      <c r="D141" s="117"/>
    </row>
    <row r="145" spans="1:4" ht="12.75">
      <c r="A145" s="58"/>
      <c r="B145" s="64"/>
      <c r="C145" s="70"/>
      <c r="D145" s="117"/>
    </row>
    <row r="146" spans="1:4" ht="12.75">
      <c r="A146" s="60"/>
      <c r="B146" s="60"/>
      <c r="C146" s="87"/>
      <c r="D146" s="141"/>
    </row>
    <row r="148" spans="1:4" ht="12.75">
      <c r="A148" s="155"/>
      <c r="B148" s="9"/>
      <c r="C148" s="6"/>
      <c r="D148" s="117"/>
    </row>
    <row r="149" spans="1:4" ht="12.75">
      <c r="A149" s="58"/>
      <c r="B149" s="64"/>
      <c r="C149" s="70"/>
      <c r="D149" s="117"/>
    </row>
    <row r="151" spans="1:4" ht="12.75">
      <c r="A151" s="26"/>
      <c r="B151" s="26"/>
      <c r="C151" s="6"/>
      <c r="D151" s="117"/>
    </row>
    <row r="220" spans="1:2" ht="12.75">
      <c r="A220" s="155"/>
      <c r="B220" s="9"/>
    </row>
    <row r="303" spans="1:2" ht="12.75">
      <c r="A303" s="155"/>
      <c r="B303" s="9"/>
    </row>
    <row r="360" spans="1:2" ht="12.75">
      <c r="A360" s="155"/>
      <c r="B360" s="9"/>
    </row>
    <row r="397" spans="1:2" ht="12.75">
      <c r="A397" s="10"/>
      <c r="B397" s="8"/>
    </row>
    <row r="462" spans="1:2" ht="12.75">
      <c r="A462" s="11"/>
      <c r="B462" s="12"/>
    </row>
    <row r="464" spans="1:2" ht="12.75">
      <c r="A464" s="13"/>
      <c r="B464" s="13"/>
    </row>
    <row r="465" spans="1:2" ht="12.75">
      <c r="A465" s="10"/>
      <c r="B465" s="2"/>
    </row>
    <row r="467" ht="12.75">
      <c r="A467" s="13"/>
    </row>
    <row r="468" spans="1:4" ht="12.75">
      <c r="A468" s="8"/>
      <c r="C468" s="6"/>
      <c r="D468" s="117"/>
    </row>
    <row r="471" spans="1:4" ht="12.75">
      <c r="A471" s="10"/>
      <c r="B471" s="8"/>
      <c r="C471" s="6"/>
      <c r="D471" s="117"/>
    </row>
    <row r="472" ht="12.75">
      <c r="A472" s="13"/>
    </row>
    <row r="474" spans="1:4" ht="12.75">
      <c r="A474" s="15"/>
      <c r="B474" s="6"/>
      <c r="C474" s="6"/>
      <c r="D474" s="117"/>
    </row>
    <row r="475" spans="1:4" ht="12.75">
      <c r="A475" s="15"/>
      <c r="B475" s="6"/>
      <c r="C475" s="6"/>
      <c r="D475" s="117"/>
    </row>
    <row r="476" spans="1:4" ht="12.75">
      <c r="A476" s="10"/>
      <c r="B476" s="8"/>
      <c r="C476" s="6"/>
      <c r="D476" s="117"/>
    </row>
    <row r="477" ht="12.75">
      <c r="A477" s="13"/>
    </row>
    <row r="478" spans="1:4" ht="12.75">
      <c r="A478" s="8"/>
      <c r="C478" s="6"/>
      <c r="D478" s="117"/>
    </row>
    <row r="479" spans="1:4" ht="12.75">
      <c r="A479" s="15"/>
      <c r="B479" s="6"/>
      <c r="C479" s="6"/>
      <c r="D479" s="117"/>
    </row>
    <row r="480" spans="1:4" ht="12.75">
      <c r="A480" s="15"/>
      <c r="B480" s="6"/>
      <c r="C480" s="6"/>
      <c r="D480" s="117"/>
    </row>
    <row r="481" spans="1:4" ht="12.75">
      <c r="A481" s="10"/>
      <c r="B481" s="8"/>
      <c r="C481" s="6"/>
      <c r="D481" s="117"/>
    </row>
    <row r="482" ht="12.75">
      <c r="A482" s="13"/>
    </row>
    <row r="483" spans="1:4" ht="12.75">
      <c r="A483" s="8"/>
      <c r="C483" s="6"/>
      <c r="D483" s="117"/>
    </row>
    <row r="484" spans="1:4" ht="12.75">
      <c r="A484" s="15"/>
      <c r="B484" s="6"/>
      <c r="C484" s="6"/>
      <c r="D484" s="117"/>
    </row>
    <row r="485" spans="1:4" ht="12.75">
      <c r="A485" s="8"/>
      <c r="C485" s="6"/>
      <c r="D485" s="117"/>
    </row>
    <row r="486" spans="1:4" ht="12.75">
      <c r="A486" s="10"/>
      <c r="B486" s="8"/>
      <c r="C486" s="6"/>
      <c r="D486" s="117"/>
    </row>
    <row r="487" spans="1:4" ht="12.75">
      <c r="A487" s="8"/>
      <c r="C487" s="6"/>
      <c r="D487" s="117"/>
    </row>
    <row r="488" ht="12.75">
      <c r="A488" s="8"/>
    </row>
    <row r="489" spans="1:2" ht="12.75">
      <c r="A489" s="15"/>
      <c r="B489" s="6"/>
    </row>
    <row r="490" ht="12.75">
      <c r="A490" s="8"/>
    </row>
    <row r="491" spans="1:4" ht="12.75">
      <c r="A491" s="8"/>
      <c r="C491" s="6"/>
      <c r="D491" s="117"/>
    </row>
    <row r="492" spans="1:4" ht="12.75">
      <c r="A492" s="15"/>
      <c r="B492" s="6"/>
      <c r="C492" s="6"/>
      <c r="D492" s="117"/>
    </row>
    <row r="493" ht="12.75">
      <c r="A493" s="8"/>
    </row>
    <row r="494" spans="1:4" ht="12.75">
      <c r="A494" s="8"/>
      <c r="C494" s="6"/>
      <c r="D494" s="117"/>
    </row>
    <row r="495" spans="1:4" ht="12.75">
      <c r="A495" s="15"/>
      <c r="B495" s="6"/>
      <c r="C495" s="6"/>
      <c r="D495" s="117"/>
    </row>
    <row r="496" spans="1:4" ht="12.75">
      <c r="A496" s="15"/>
      <c r="B496" s="6"/>
      <c r="C496" s="6"/>
      <c r="D496" s="117"/>
    </row>
    <row r="497" spans="1:4" ht="12.75">
      <c r="A497" s="15"/>
      <c r="B497" s="6"/>
      <c r="C497" s="6"/>
      <c r="D497" s="117"/>
    </row>
    <row r="498" ht="12.75">
      <c r="A498" s="8"/>
    </row>
    <row r="499" ht="12.75">
      <c r="A499" s="8"/>
    </row>
    <row r="500" spans="1:2" ht="12.75">
      <c r="A500" s="15"/>
      <c r="B500" s="16"/>
    </row>
    <row r="501" ht="12.75">
      <c r="A501" s="8"/>
    </row>
    <row r="502" spans="1:4" ht="12.75">
      <c r="A502" s="8"/>
      <c r="C502" s="6"/>
      <c r="D502" s="117"/>
    </row>
    <row r="503" spans="1:4" ht="12.75">
      <c r="A503" s="15"/>
      <c r="B503" s="6"/>
      <c r="C503" s="6"/>
      <c r="D503" s="117"/>
    </row>
    <row r="504" ht="12.75">
      <c r="A504" s="8"/>
    </row>
    <row r="505" spans="1:4" ht="12.75">
      <c r="A505" s="8"/>
      <c r="C505" s="6"/>
      <c r="D505" s="117"/>
    </row>
    <row r="506" spans="1:4" ht="12.75">
      <c r="A506" s="15"/>
      <c r="B506" s="6"/>
      <c r="C506" s="6"/>
      <c r="D506" s="117"/>
    </row>
    <row r="507" ht="12.75">
      <c r="A507" s="8"/>
    </row>
    <row r="508" spans="1:4" ht="12.75">
      <c r="A508" s="8"/>
      <c r="C508" s="6"/>
      <c r="D508" s="117"/>
    </row>
    <row r="509" spans="1:4" ht="12.75">
      <c r="A509" s="15"/>
      <c r="B509" s="6"/>
      <c r="C509" s="6"/>
      <c r="D509" s="117"/>
    </row>
    <row r="510" ht="12.75">
      <c r="A510" s="8"/>
    </row>
    <row r="511" ht="12.75">
      <c r="A511" s="8"/>
    </row>
    <row r="512" spans="1:2" ht="12.75">
      <c r="A512" s="15"/>
      <c r="B512" s="6"/>
    </row>
    <row r="513" ht="12.75">
      <c r="A513" s="8"/>
    </row>
    <row r="514" spans="1:4" ht="12.75">
      <c r="A514" s="8"/>
      <c r="C514" s="6"/>
      <c r="D514" s="117"/>
    </row>
    <row r="515" spans="1:4" ht="12.75">
      <c r="A515" s="15"/>
      <c r="B515" s="6"/>
      <c r="C515" s="6"/>
      <c r="D515" s="117"/>
    </row>
    <row r="516" ht="12.75">
      <c r="A516" s="8"/>
    </row>
    <row r="517" spans="1:4" ht="12.75">
      <c r="A517" s="8"/>
      <c r="C517" s="6"/>
      <c r="D517" s="117"/>
    </row>
    <row r="518" spans="1:4" ht="12.75">
      <c r="A518" s="15"/>
      <c r="B518" s="6"/>
      <c r="C518" s="6"/>
      <c r="D518" s="117"/>
    </row>
    <row r="519" ht="12.75">
      <c r="A519" s="8"/>
    </row>
    <row r="520" spans="1:4" ht="12.75">
      <c r="A520" s="8"/>
      <c r="C520" s="6"/>
      <c r="D520" s="117"/>
    </row>
    <row r="521" spans="1:4" ht="12.75">
      <c r="A521" s="15"/>
      <c r="B521" s="6"/>
      <c r="C521" s="6"/>
      <c r="D521" s="117"/>
    </row>
    <row r="522" ht="12.75">
      <c r="A522" s="8"/>
    </row>
    <row r="523" spans="1:4" ht="12.75">
      <c r="A523" s="8"/>
      <c r="C523" s="6"/>
      <c r="D523" s="117"/>
    </row>
    <row r="524" spans="1:4" ht="12.75">
      <c r="A524" s="15"/>
      <c r="B524" s="6"/>
      <c r="C524" s="6"/>
      <c r="D524" s="117"/>
    </row>
    <row r="525" ht="12.75">
      <c r="A525" s="8"/>
    </row>
    <row r="526" spans="1:4" ht="12.75">
      <c r="A526" s="8"/>
      <c r="C526" s="6"/>
      <c r="D526" s="117"/>
    </row>
    <row r="527" spans="1:4" ht="12.75">
      <c r="A527" s="15"/>
      <c r="B527" s="6"/>
      <c r="C527" s="6"/>
      <c r="D527" s="117"/>
    </row>
    <row r="528" spans="2:4" ht="12.75">
      <c r="B528" s="6"/>
      <c r="C528" s="6"/>
      <c r="D528" s="117"/>
    </row>
    <row r="529" spans="1:4" ht="12.75">
      <c r="A529" s="8"/>
      <c r="C529" s="6"/>
      <c r="D529" s="117"/>
    </row>
    <row r="530" spans="1:4" ht="12.75">
      <c r="A530" s="15"/>
      <c r="B530" s="6"/>
      <c r="C530" s="6"/>
      <c r="D530" s="117"/>
    </row>
    <row r="531" spans="1:4" ht="12.75">
      <c r="A531" s="15"/>
      <c r="B531" s="6"/>
      <c r="C531" s="6"/>
      <c r="D531" s="117"/>
    </row>
    <row r="532" spans="1:4" ht="12.75">
      <c r="A532" s="8"/>
      <c r="C532" s="6"/>
      <c r="D532" s="117"/>
    </row>
    <row r="533" spans="1:4" ht="12.75">
      <c r="A533" s="15"/>
      <c r="B533" s="6"/>
      <c r="C533" s="6"/>
      <c r="D533" s="117"/>
    </row>
    <row r="534" spans="1:4" ht="12.75">
      <c r="A534" s="15"/>
      <c r="B534" s="6"/>
      <c r="C534" s="6"/>
      <c r="D534" s="117"/>
    </row>
    <row r="535" spans="1:4" ht="12.75">
      <c r="A535" s="10"/>
      <c r="B535" s="8"/>
      <c r="C535" s="6"/>
      <c r="D535" s="117"/>
    </row>
    <row r="536" spans="1:4" ht="12.75">
      <c r="A536" s="15"/>
      <c r="B536" s="6"/>
      <c r="C536" s="6"/>
      <c r="D536" s="117"/>
    </row>
    <row r="537" ht="12.75">
      <c r="A537" s="8"/>
    </row>
    <row r="538" spans="1:4" ht="12.75">
      <c r="A538" s="8"/>
      <c r="B538" s="8"/>
      <c r="C538" s="6"/>
      <c r="D538" s="117"/>
    </row>
    <row r="539" spans="1:4" ht="12.75">
      <c r="A539" s="8"/>
      <c r="B539" s="8"/>
      <c r="C539" s="6"/>
      <c r="D539" s="117"/>
    </row>
    <row r="540" spans="1:4" ht="12.75">
      <c r="A540" s="8"/>
      <c r="C540" s="6"/>
      <c r="D540" s="117"/>
    </row>
    <row r="541" spans="1:4" ht="12.75">
      <c r="A541" s="15"/>
      <c r="B541" s="6"/>
      <c r="C541" s="6"/>
      <c r="D541" s="117"/>
    </row>
    <row r="542" spans="1:4" ht="12.75">
      <c r="A542" s="8"/>
      <c r="B542" s="8"/>
      <c r="C542" s="6"/>
      <c r="D542" s="117"/>
    </row>
    <row r="543" spans="1:4" ht="12.75">
      <c r="A543" s="8"/>
      <c r="C543" s="6"/>
      <c r="D543" s="117"/>
    </row>
    <row r="544" spans="1:4" ht="12.75">
      <c r="A544" s="15"/>
      <c r="B544" s="6"/>
      <c r="C544" s="6"/>
      <c r="D544" s="117"/>
    </row>
    <row r="545" spans="1:4" ht="12.75">
      <c r="A545" s="8"/>
      <c r="B545" s="8"/>
      <c r="C545" s="6"/>
      <c r="D545" s="117"/>
    </row>
    <row r="546" spans="1:4" ht="12.75">
      <c r="A546" s="8"/>
      <c r="C546" s="6"/>
      <c r="D546" s="117"/>
    </row>
    <row r="547" spans="1:4" ht="12.75">
      <c r="A547" s="15"/>
      <c r="B547" s="6"/>
      <c r="C547" s="6"/>
      <c r="D547" s="117"/>
    </row>
    <row r="548" spans="1:4" ht="12.75">
      <c r="A548" s="8"/>
      <c r="B548" s="8"/>
      <c r="C548" s="6"/>
      <c r="D548" s="117"/>
    </row>
    <row r="549" spans="1:4" ht="12.75">
      <c r="A549" s="8"/>
      <c r="C549" s="6"/>
      <c r="D549" s="117"/>
    </row>
    <row r="550" spans="1:4" ht="12.75">
      <c r="A550" s="15"/>
      <c r="B550" s="6"/>
      <c r="C550" s="6"/>
      <c r="D550" s="117"/>
    </row>
    <row r="551" ht="12.75">
      <c r="A551" s="8"/>
    </row>
    <row r="552" spans="1:4" ht="12.75">
      <c r="A552" s="8"/>
      <c r="C552" s="6"/>
      <c r="D552" s="117"/>
    </row>
    <row r="553" spans="1:4" ht="12.75">
      <c r="A553" s="15"/>
      <c r="B553" s="6"/>
      <c r="C553" s="6"/>
      <c r="D553" s="117"/>
    </row>
    <row r="554" ht="12.75">
      <c r="A554" s="8"/>
    </row>
    <row r="555" spans="1:4" ht="12.75">
      <c r="A555" s="8"/>
      <c r="C555" s="6"/>
      <c r="D555" s="117"/>
    </row>
    <row r="556" spans="1:4" ht="12.75">
      <c r="A556" s="15"/>
      <c r="B556" s="6"/>
      <c r="C556" s="6"/>
      <c r="D556" s="117"/>
    </row>
    <row r="557" ht="12.75">
      <c r="A557" s="8"/>
    </row>
    <row r="558" spans="1:4" ht="12.75">
      <c r="A558" s="8"/>
      <c r="B558" s="15"/>
      <c r="C558" s="6"/>
      <c r="D558" s="117"/>
    </row>
    <row r="559" spans="1:4" ht="12.75">
      <c r="A559" s="15"/>
      <c r="B559" s="6"/>
      <c r="C559" s="6"/>
      <c r="D559" s="117"/>
    </row>
    <row r="560" spans="1:4" ht="12.75">
      <c r="A560" s="15"/>
      <c r="B560" s="6"/>
      <c r="C560" s="6"/>
      <c r="D560" s="117"/>
    </row>
    <row r="561" spans="1:4" ht="12.75">
      <c r="A561" s="15"/>
      <c r="B561" s="6"/>
      <c r="C561" s="6"/>
      <c r="D561" s="117"/>
    </row>
    <row r="562" ht="12.75">
      <c r="A562" s="8"/>
    </row>
    <row r="563" spans="1:4" ht="12.75">
      <c r="A563" s="8"/>
      <c r="C563" s="6"/>
      <c r="D563" s="117"/>
    </row>
    <row r="564" spans="1:4" ht="12.75">
      <c r="A564" s="15"/>
      <c r="B564" s="6"/>
      <c r="C564" s="6"/>
      <c r="D564" s="117"/>
    </row>
    <row r="565" ht="12.75">
      <c r="A565" s="8"/>
    </row>
    <row r="566" spans="1:4" ht="12.75">
      <c r="A566" s="8"/>
      <c r="C566" s="6"/>
      <c r="D566" s="117"/>
    </row>
    <row r="567" spans="1:4" ht="12.75">
      <c r="A567" s="15"/>
      <c r="B567" s="6"/>
      <c r="C567" s="6"/>
      <c r="D567" s="117"/>
    </row>
    <row r="568" spans="1:4" ht="12.75">
      <c r="A568" s="15"/>
      <c r="B568" s="6"/>
      <c r="C568" s="6"/>
      <c r="D568" s="117"/>
    </row>
    <row r="569" spans="1:4" ht="12.75">
      <c r="A569" s="15"/>
      <c r="B569" s="6"/>
      <c r="C569" s="6"/>
      <c r="D569" s="117"/>
    </row>
    <row r="570" spans="1:4" ht="12.75">
      <c r="A570" s="15"/>
      <c r="B570" s="6"/>
      <c r="C570" s="6"/>
      <c r="D570" s="117"/>
    </row>
    <row r="571" spans="1:4" ht="12.75">
      <c r="A571" s="15"/>
      <c r="B571" s="6"/>
      <c r="C571" s="6"/>
      <c r="D571" s="117"/>
    </row>
    <row r="572" spans="1:4" ht="12.75">
      <c r="A572" s="15"/>
      <c r="B572" s="6"/>
      <c r="C572" s="6"/>
      <c r="D572" s="117"/>
    </row>
    <row r="573" ht="12.75">
      <c r="A573" s="8"/>
    </row>
    <row r="574" spans="1:4" ht="12.75">
      <c r="A574" s="8"/>
      <c r="B574" s="6"/>
      <c r="C574" s="6"/>
      <c r="D574" s="117"/>
    </row>
    <row r="575" spans="1:4" ht="12.75">
      <c r="A575" s="12"/>
      <c r="B575" s="6"/>
      <c r="C575" s="6"/>
      <c r="D575" s="117"/>
    </row>
    <row r="576" spans="1:4" ht="12.75">
      <c r="A576" s="15"/>
      <c r="B576" s="6"/>
      <c r="C576" s="6"/>
      <c r="D576" s="117"/>
    </row>
    <row r="577" spans="1:4" ht="12.75">
      <c r="A577" s="15"/>
      <c r="B577" s="6"/>
      <c r="C577" s="6"/>
      <c r="D577" s="117"/>
    </row>
    <row r="578" spans="1:4" ht="12.75">
      <c r="A578" s="15"/>
      <c r="B578" s="6"/>
      <c r="C578" s="6"/>
      <c r="D578" s="117"/>
    </row>
    <row r="579" spans="1:4" ht="12.75">
      <c r="A579" s="15"/>
      <c r="B579" s="6"/>
      <c r="C579" s="6"/>
      <c r="D579" s="117"/>
    </row>
    <row r="580" spans="1:4" ht="12.75">
      <c r="A580" s="15"/>
      <c r="B580" s="6"/>
      <c r="C580" s="6"/>
      <c r="D580" s="117"/>
    </row>
    <row r="581" ht="12.75">
      <c r="A581" s="8"/>
    </row>
    <row r="582" spans="1:4" ht="12.75">
      <c r="A582" s="8"/>
      <c r="C582" s="6"/>
      <c r="D582" s="117"/>
    </row>
    <row r="583" spans="1:4" ht="12.75">
      <c r="A583" s="15"/>
      <c r="B583" s="6"/>
      <c r="C583" s="6"/>
      <c r="D583" s="117"/>
    </row>
    <row r="584" spans="2:4" ht="12.75">
      <c r="B584" s="6"/>
      <c r="C584" s="6"/>
      <c r="D584" s="117"/>
    </row>
    <row r="585" spans="1:4" ht="12.75">
      <c r="A585" s="8"/>
      <c r="B585" s="6"/>
      <c r="C585" s="6"/>
      <c r="D585" s="117"/>
    </row>
    <row r="586" spans="1:4" ht="12.75">
      <c r="A586" s="15"/>
      <c r="B586" s="6"/>
      <c r="C586" s="6"/>
      <c r="D586" s="117"/>
    </row>
    <row r="587" spans="1:4" ht="12.75">
      <c r="A587" s="15"/>
      <c r="B587" s="6"/>
      <c r="C587" s="6"/>
      <c r="D587" s="117"/>
    </row>
    <row r="588" spans="1:4" ht="12.75">
      <c r="A588" s="8"/>
      <c r="B588" s="6"/>
      <c r="C588" s="6"/>
      <c r="D588" s="117"/>
    </row>
    <row r="589" spans="1:4" ht="12.75">
      <c r="A589" s="15"/>
      <c r="B589" s="6"/>
      <c r="C589" s="6"/>
      <c r="D589" s="117"/>
    </row>
    <row r="590" spans="2:4" ht="12.75">
      <c r="B590" s="6"/>
      <c r="C590" s="6"/>
      <c r="D590" s="117"/>
    </row>
    <row r="591" spans="1:4" ht="12.75">
      <c r="A591" s="1"/>
      <c r="B591" s="8"/>
      <c r="C591" s="6"/>
      <c r="D591" s="117"/>
    </row>
    <row r="592" spans="2:4" ht="12.75">
      <c r="B592" s="6"/>
      <c r="C592" s="6"/>
      <c r="D592" s="117"/>
    </row>
    <row r="593" spans="1:4" ht="12.75">
      <c r="A593" s="8"/>
      <c r="B593" s="8"/>
      <c r="C593" s="6"/>
      <c r="D593" s="117"/>
    </row>
    <row r="594" ht="12.75">
      <c r="A594" s="8"/>
    </row>
    <row r="595" spans="1:4" ht="12.75">
      <c r="A595" s="8"/>
      <c r="C595" s="6"/>
      <c r="D595" s="117"/>
    </row>
    <row r="596" spans="1:4" ht="12.75">
      <c r="A596" s="15"/>
      <c r="B596" s="6"/>
      <c r="C596" s="6"/>
      <c r="D596" s="117"/>
    </row>
    <row r="597" spans="1:4" ht="12.75">
      <c r="A597" s="15"/>
      <c r="B597" s="6"/>
      <c r="C597" s="6"/>
      <c r="D597" s="117"/>
    </row>
    <row r="598" ht="12.75">
      <c r="A598" s="8"/>
    </row>
    <row r="599" spans="1:4" ht="12.75">
      <c r="A599" s="8"/>
      <c r="C599" s="6"/>
      <c r="D599" s="117"/>
    </row>
    <row r="600" spans="1:4" ht="12.75">
      <c r="A600" s="15"/>
      <c r="B600" s="6"/>
      <c r="C600" s="6"/>
      <c r="D600" s="117"/>
    </row>
    <row r="601" spans="1:2" ht="12.75">
      <c r="A601" s="15"/>
      <c r="B601" s="6"/>
    </row>
    <row r="602" spans="1:4" ht="12.75">
      <c r="A602" s="15"/>
      <c r="B602" s="6"/>
      <c r="C602" s="6"/>
      <c r="D602" s="117"/>
    </row>
    <row r="603" spans="1:4" ht="12.75">
      <c r="A603" s="15"/>
      <c r="B603" s="6"/>
      <c r="C603" s="6"/>
      <c r="D603" s="117"/>
    </row>
    <row r="604" spans="1:4" ht="12.75">
      <c r="A604" s="15"/>
      <c r="B604" s="6"/>
      <c r="C604" s="6"/>
      <c r="D604" s="117"/>
    </row>
    <row r="605" ht="12.75">
      <c r="A605" s="8"/>
    </row>
    <row r="606" spans="1:4" ht="12.75">
      <c r="A606" s="8"/>
      <c r="C606" s="6"/>
      <c r="D606" s="117"/>
    </row>
    <row r="607" spans="1:4" ht="12.75">
      <c r="A607" s="15"/>
      <c r="B607" s="6"/>
      <c r="C607" s="6"/>
      <c r="D607" s="117"/>
    </row>
    <row r="608" spans="1:4" ht="12.75">
      <c r="A608" s="15"/>
      <c r="B608" s="6"/>
      <c r="C608" s="6"/>
      <c r="D608" s="117"/>
    </row>
    <row r="609" spans="1:4" ht="12.75">
      <c r="A609" s="15"/>
      <c r="B609" s="6"/>
      <c r="C609" s="6"/>
      <c r="D609" s="117"/>
    </row>
    <row r="610" spans="1:4" ht="12.75">
      <c r="A610" s="15"/>
      <c r="B610" s="6"/>
      <c r="C610" s="6"/>
      <c r="D610" s="117"/>
    </row>
    <row r="611" spans="1:4" ht="12.75">
      <c r="A611" s="15"/>
      <c r="B611" s="6"/>
      <c r="C611" s="6"/>
      <c r="D611" s="117"/>
    </row>
    <row r="612" spans="1:4" ht="12.75">
      <c r="A612" s="10"/>
      <c r="B612" s="8"/>
      <c r="C612" s="6"/>
      <c r="D612" s="117"/>
    </row>
    <row r="613" spans="1:4" ht="12.75">
      <c r="A613" s="15"/>
      <c r="B613" s="6"/>
      <c r="C613" s="6"/>
      <c r="D613" s="117"/>
    </row>
    <row r="614" spans="1:4" ht="12.75">
      <c r="A614" s="8"/>
      <c r="B614" s="8"/>
      <c r="C614" s="6"/>
      <c r="D614" s="117"/>
    </row>
    <row r="615" ht="12.75">
      <c r="A615" s="8"/>
    </row>
    <row r="616" spans="1:4" ht="12.75">
      <c r="A616" s="8"/>
      <c r="C616" s="6"/>
      <c r="D616" s="117"/>
    </row>
    <row r="617" spans="1:4" ht="12.75">
      <c r="A617" s="15"/>
      <c r="B617" s="6"/>
      <c r="C617" s="6"/>
      <c r="D617" s="117"/>
    </row>
    <row r="618" spans="1:4" ht="12.75">
      <c r="A618" s="15"/>
      <c r="B618" s="6"/>
      <c r="C618" s="6"/>
      <c r="D618" s="117"/>
    </row>
    <row r="619" spans="1:4" ht="12.75">
      <c r="A619" s="8"/>
      <c r="C619" s="6"/>
      <c r="D619" s="117"/>
    </row>
    <row r="620" spans="1:4" ht="12.75">
      <c r="A620" s="15"/>
      <c r="B620" s="6"/>
      <c r="C620" s="6"/>
      <c r="D620" s="117"/>
    </row>
    <row r="621" ht="12.75">
      <c r="A621" s="8"/>
    </row>
    <row r="625" ht="12.75">
      <c r="A625" s="8"/>
    </row>
    <row r="626" spans="1:4" ht="12.75">
      <c r="A626" s="8"/>
      <c r="C626" s="6"/>
      <c r="D626" s="117"/>
    </row>
    <row r="627" spans="1:4" ht="12.75">
      <c r="A627" s="15"/>
      <c r="B627" s="6"/>
      <c r="C627" s="6"/>
      <c r="D627" s="117"/>
    </row>
    <row r="628" ht="12.75">
      <c r="A628" s="13"/>
    </row>
    <row r="630" spans="1:2" ht="12.75">
      <c r="A630" s="10"/>
      <c r="B630" s="8"/>
    </row>
    <row r="667" spans="1:2" ht="12.75">
      <c r="A667" s="10"/>
      <c r="B667" s="2"/>
    </row>
    <row r="692" spans="1:2" ht="12.75">
      <c r="A692" s="155"/>
      <c r="B692" s="9"/>
    </row>
    <row r="694" spans="1:2" ht="12.75">
      <c r="A694" s="155"/>
      <c r="B694" s="9"/>
    </row>
    <row r="695" spans="1:2" ht="12.75">
      <c r="A695" s="155"/>
      <c r="B695" s="9"/>
    </row>
    <row r="696" spans="1:2" ht="12.75">
      <c r="A696" s="155"/>
      <c r="B696" s="9"/>
    </row>
    <row r="697" spans="1:2" ht="12.75">
      <c r="A697" s="155"/>
      <c r="B697" s="9"/>
    </row>
    <row r="699" spans="1:2" ht="12.75">
      <c r="A699" s="10"/>
      <c r="B699" s="2"/>
    </row>
    <row r="745" spans="1:2" ht="12.75">
      <c r="A745" s="155"/>
      <c r="B745" s="9"/>
    </row>
    <row r="747" spans="1:2" ht="12.75">
      <c r="A747" s="155"/>
      <c r="B747" s="9"/>
    </row>
    <row r="748" spans="1:2" ht="12.75">
      <c r="A748" s="155"/>
      <c r="B748" s="9"/>
    </row>
    <row r="749" spans="1:2" ht="12.75">
      <c r="A749" s="155"/>
      <c r="B749" s="9"/>
    </row>
    <row r="754" spans="1:2" ht="12.75">
      <c r="A754" s="10"/>
      <c r="B754" s="2"/>
    </row>
  </sheetData>
  <sheetProtection/>
  <mergeCells count="1">
    <mergeCell ref="A1:E1"/>
  </mergeCells>
  <printOptions horizontalCentered="1"/>
  <pageMargins left="0.1968503937007874" right="0.1968503937007874" top="0.4330708661417323" bottom="0.4330708661417323" header="0.31496062992125984" footer="0.31496062992125984"/>
  <pageSetup firstPageNumber="5" useFirstPageNumber="1" horizontalDpi="600" verticalDpi="600" orientation="portrait" paperSize="9" scale="90" r:id="rId1"/>
  <headerFooter alignWithMargins="0">
    <oddFooter>&amp;R&amp;P</oddFooter>
  </headerFooter>
  <rowBreaks count="1" manualBreakCount="1">
    <brk id="122" max="4" man="1"/>
  </rowBreaks>
  <ignoredErrors>
    <ignoredError sqref="A22 A80 A84 A114:A115 A122 A48" numberStoredAsText="1"/>
    <ignoredError sqref="C65:C69 E123 C5 E55:E61 C89 C104 E109:E113 C84:C85 C63 C123 C55:C61 E71 E73 E76:E77 E81 E85 C71 E102 E106:E107 E125:E224 E63 C124 E124 C125:C224 E117:E121 E65:E69 E9:E11 E13 E18:E19 E23 E35 E39:E40 E101 E83 C98 E25 C117:C121 E43:E46 C106:C107 C101:C102 C109:C113 C81 C76:C77 C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MinFin</cp:lastModifiedBy>
  <cp:lastPrinted>2012-11-27T10:20:43Z</cp:lastPrinted>
  <dcterms:created xsi:type="dcterms:W3CDTF">2001-11-29T15:00:47Z</dcterms:created>
  <dcterms:modified xsi:type="dcterms:W3CDTF">2012-11-27T10:23:42Z</dcterms:modified>
  <cp:category/>
  <cp:version/>
  <cp:contentType/>
  <cp:contentStatus/>
</cp:coreProperties>
</file>